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lchke/Desktop/BPA Analogues/In Vitro Analysis/BPA Data/ERalpha Activity in HepG2/2016.04.08_26/"/>
    </mc:Choice>
  </mc:AlternateContent>
  <bookViews>
    <workbookView xWindow="400" yWindow="460" windowWidth="25320" windowHeight="16960"/>
  </bookViews>
  <sheets>
    <sheet name="Setup" sheetId="1" r:id="rId1"/>
    <sheet name="enter luc data here" sheetId="2" r:id="rId2"/>
    <sheet name="enter cytotox data here" sheetId="5" r:id="rId3"/>
    <sheet name="Calculations" sheetId="3" r:id="rId4"/>
    <sheet name="Figures" sheetId="4" r:id="rId5"/>
    <sheet name="Individual Responses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3" l="1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N1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D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C178" i="3"/>
  <c r="AD178" i="3"/>
  <c r="AC179" i="3"/>
  <c r="AD179" i="3"/>
  <c r="AC180" i="3"/>
  <c r="AD180" i="3"/>
  <c r="AC181" i="3"/>
  <c r="AD181" i="3"/>
  <c r="AC182" i="3"/>
  <c r="AD182" i="3"/>
  <c r="AC183" i="3"/>
  <c r="AD183" i="3"/>
  <c r="AC184" i="3"/>
  <c r="AD184" i="3"/>
  <c r="AC185" i="3"/>
  <c r="AD185" i="3"/>
  <c r="AC186" i="3"/>
  <c r="AD186" i="3"/>
  <c r="AC187" i="3"/>
  <c r="AD187" i="3"/>
  <c r="AC188" i="3"/>
  <c r="AD188" i="3"/>
  <c r="AC189" i="3"/>
  <c r="AD189" i="3"/>
  <c r="AC190" i="3"/>
  <c r="AD190" i="3"/>
  <c r="AC191" i="3"/>
  <c r="AD191" i="3"/>
  <c r="AC192" i="3"/>
  <c r="AD192" i="3"/>
  <c r="AC193" i="3"/>
  <c r="AD193" i="3"/>
  <c r="AC194" i="3"/>
  <c r="AD194" i="3"/>
  <c r="AC195" i="3"/>
  <c r="AD195" i="3"/>
  <c r="AB189" i="3"/>
  <c r="AB190" i="3"/>
  <c r="AB191" i="3"/>
  <c r="AB192" i="3"/>
  <c r="AB193" i="3"/>
  <c r="AB194" i="3"/>
  <c r="AB195" i="3"/>
  <c r="AB188" i="3"/>
  <c r="AB181" i="3"/>
  <c r="AB182" i="3"/>
  <c r="AB183" i="3"/>
  <c r="AB184" i="3"/>
  <c r="AB185" i="3"/>
  <c r="AB186" i="3"/>
  <c r="AB187" i="3"/>
  <c r="AB180" i="3"/>
  <c r="AB173" i="3"/>
  <c r="AB174" i="3"/>
  <c r="AB175" i="3"/>
  <c r="AB176" i="3"/>
  <c r="AB177" i="3"/>
  <c r="AB178" i="3"/>
  <c r="AB179" i="3"/>
  <c r="AB172" i="3"/>
  <c r="AB165" i="3"/>
  <c r="AB166" i="3"/>
  <c r="AB167" i="3"/>
  <c r="AB168" i="3"/>
  <c r="AB169" i="3"/>
  <c r="AB170" i="3"/>
  <c r="AB171" i="3"/>
  <c r="AB164" i="3"/>
  <c r="AB157" i="3"/>
  <c r="AB158" i="3"/>
  <c r="AB159" i="3"/>
  <c r="AB160" i="3"/>
  <c r="AB161" i="3"/>
  <c r="AB162" i="3"/>
  <c r="AB163" i="3"/>
  <c r="AB156" i="3"/>
  <c r="AB149" i="3"/>
  <c r="AB150" i="3"/>
  <c r="AB151" i="3"/>
  <c r="AB152" i="3"/>
  <c r="AB153" i="3"/>
  <c r="AB154" i="3"/>
  <c r="AB155" i="3"/>
  <c r="AB148" i="3"/>
  <c r="AB141" i="3"/>
  <c r="AB142" i="3"/>
  <c r="AB143" i="3"/>
  <c r="AB144" i="3"/>
  <c r="AB145" i="3"/>
  <c r="AB146" i="3"/>
  <c r="AB147" i="3"/>
  <c r="AB140" i="3"/>
  <c r="AB133" i="3"/>
  <c r="AB134" i="3"/>
  <c r="AB135" i="3"/>
  <c r="AB136" i="3"/>
  <c r="AB137" i="3"/>
  <c r="AB138" i="3"/>
  <c r="AB139" i="3"/>
  <c r="AB132" i="3"/>
  <c r="AB125" i="3"/>
  <c r="AB126" i="3"/>
  <c r="AB127" i="3"/>
  <c r="AB128" i="3"/>
  <c r="AB129" i="3"/>
  <c r="AB130" i="3"/>
  <c r="AB131" i="3"/>
  <c r="AB124" i="3"/>
  <c r="AB117" i="3"/>
  <c r="AB118" i="3"/>
  <c r="AB119" i="3"/>
  <c r="AB120" i="3"/>
  <c r="AB121" i="3"/>
  <c r="AB122" i="3"/>
  <c r="AB123" i="3"/>
  <c r="AB116" i="3"/>
  <c r="AB109" i="3"/>
  <c r="AB110" i="3"/>
  <c r="AB111" i="3"/>
  <c r="AB112" i="3"/>
  <c r="AB113" i="3"/>
  <c r="AB114" i="3"/>
  <c r="AB115" i="3"/>
  <c r="AB108" i="3"/>
  <c r="AB107" i="3"/>
  <c r="AB101" i="3"/>
  <c r="AB102" i="3"/>
  <c r="AB103" i="3"/>
  <c r="AB104" i="3"/>
  <c r="AB105" i="3"/>
  <c r="AB106" i="3"/>
  <c r="AB100" i="3"/>
  <c r="AB93" i="3"/>
  <c r="AB94" i="3"/>
  <c r="AB95" i="3"/>
  <c r="AB96" i="3"/>
  <c r="AB97" i="3"/>
  <c r="AB98" i="3"/>
  <c r="AB99" i="3"/>
  <c r="AB92" i="3"/>
  <c r="AB85" i="3"/>
  <c r="AB86" i="3"/>
  <c r="AB87" i="3"/>
  <c r="AB88" i="3"/>
  <c r="AB89" i="3"/>
  <c r="AB90" i="3"/>
  <c r="AB91" i="3"/>
  <c r="AB84" i="3"/>
  <c r="AB20" i="3"/>
  <c r="AB77" i="3"/>
  <c r="AB78" i="3"/>
  <c r="AB79" i="3"/>
  <c r="AE79" i="3"/>
  <c r="AB80" i="3"/>
  <c r="AB81" i="3"/>
  <c r="AB82" i="3"/>
  <c r="AB83" i="3"/>
  <c r="AB76" i="3"/>
  <c r="AB69" i="3"/>
  <c r="AB70" i="3"/>
  <c r="AB71" i="3"/>
  <c r="AE71" i="3"/>
  <c r="AB72" i="3"/>
  <c r="AB73" i="3"/>
  <c r="AB74" i="3"/>
  <c r="AB75" i="3"/>
  <c r="AB68" i="3"/>
  <c r="AB61" i="3"/>
  <c r="AB62" i="3"/>
  <c r="AB63" i="3"/>
  <c r="AE63" i="3"/>
  <c r="AB64" i="3"/>
  <c r="AB65" i="3"/>
  <c r="AB66" i="3"/>
  <c r="AB67" i="3"/>
  <c r="AB60" i="3"/>
  <c r="AB53" i="3"/>
  <c r="AB54" i="3"/>
  <c r="AB55" i="3"/>
  <c r="AE55" i="3"/>
  <c r="AB56" i="3"/>
  <c r="AB57" i="3"/>
  <c r="AB58" i="3"/>
  <c r="AB59" i="3"/>
  <c r="AB52" i="3"/>
  <c r="AB45" i="3"/>
  <c r="AB46" i="3"/>
  <c r="AB47" i="3"/>
  <c r="AE47" i="3"/>
  <c r="AB48" i="3"/>
  <c r="AB49" i="3"/>
  <c r="AB50" i="3"/>
  <c r="AB51" i="3"/>
  <c r="AB44" i="3"/>
  <c r="AB37" i="3"/>
  <c r="AB38" i="3"/>
  <c r="AB39" i="3"/>
  <c r="AE39" i="3"/>
  <c r="AB40" i="3"/>
  <c r="AB41" i="3"/>
  <c r="AB42" i="3"/>
  <c r="AB43" i="3"/>
  <c r="AB36" i="3"/>
  <c r="AB29" i="3"/>
  <c r="AB30" i="3"/>
  <c r="AB31" i="3"/>
  <c r="AE31" i="3"/>
  <c r="AB32" i="3"/>
  <c r="AB33" i="3"/>
  <c r="AB34" i="3"/>
  <c r="AB35" i="3"/>
  <c r="AB28" i="3"/>
  <c r="AB21" i="3"/>
  <c r="AB22" i="3"/>
  <c r="AB23" i="3"/>
  <c r="AE23" i="3"/>
  <c r="AB24" i="3"/>
  <c r="AB25" i="3"/>
  <c r="AB26" i="3"/>
  <c r="AB27" i="3"/>
  <c r="AB13" i="3"/>
  <c r="AB14" i="3"/>
  <c r="AB15" i="3"/>
  <c r="AB16" i="3"/>
  <c r="AB17" i="3"/>
  <c r="AB18" i="3"/>
  <c r="AB19" i="3"/>
  <c r="AB12" i="3"/>
  <c r="AB5" i="3"/>
  <c r="AB6" i="3"/>
  <c r="AB7" i="3"/>
  <c r="AB8" i="3"/>
  <c r="AB9" i="3"/>
  <c r="AB10" i="3"/>
  <c r="AB11" i="3"/>
  <c r="AB4" i="3"/>
  <c r="AF60" i="3"/>
  <c r="AF90" i="3"/>
  <c r="AF86" i="3"/>
  <c r="AF98" i="3"/>
  <c r="AF94" i="3"/>
  <c r="AF138" i="3"/>
  <c r="AF134" i="3"/>
  <c r="AF146" i="3"/>
  <c r="AF142" i="3"/>
  <c r="AF154" i="3"/>
  <c r="AF150" i="3"/>
  <c r="AE76" i="3"/>
  <c r="AF64" i="3"/>
  <c r="AE60" i="3"/>
  <c r="AF48" i="3"/>
  <c r="AE48" i="3"/>
  <c r="AF9" i="3"/>
  <c r="AF5" i="3"/>
  <c r="AF17" i="3"/>
  <c r="AF13" i="3"/>
  <c r="AE24" i="3"/>
  <c r="AF28" i="3"/>
  <c r="AF32" i="3"/>
  <c r="AF36" i="3"/>
  <c r="AE40" i="3"/>
  <c r="AE44" i="3"/>
  <c r="AF52" i="3"/>
  <c r="AF56" i="3"/>
  <c r="AE64" i="3"/>
  <c r="AF68" i="3"/>
  <c r="AE72" i="3"/>
  <c r="AF76" i="3"/>
  <c r="AF80" i="3"/>
  <c r="AF20" i="3"/>
  <c r="AF89" i="3"/>
  <c r="AF85" i="3"/>
  <c r="AF97" i="3"/>
  <c r="AF93" i="3"/>
  <c r="AE36" i="3"/>
  <c r="AF91" i="3"/>
  <c r="AF87" i="3"/>
  <c r="AF99" i="3"/>
  <c r="AF95" i="3"/>
  <c r="AE56" i="3"/>
  <c r="AF72" i="3"/>
  <c r="AF44" i="3"/>
  <c r="AF168" i="3"/>
  <c r="AF180" i="3"/>
  <c r="AF192" i="3"/>
  <c r="AF164" i="3"/>
  <c r="AF172" i="3"/>
  <c r="AF176" i="3"/>
  <c r="AF184" i="3"/>
  <c r="AF188" i="3"/>
  <c r="AF171" i="3"/>
  <c r="AF167" i="3"/>
  <c r="AF179" i="3"/>
  <c r="AF175" i="3"/>
  <c r="AF187" i="3"/>
  <c r="AF183" i="3"/>
  <c r="AF195" i="3"/>
  <c r="AF191" i="3"/>
  <c r="AF132" i="3"/>
  <c r="AF136" i="3"/>
  <c r="AF140" i="3"/>
  <c r="AF144" i="3"/>
  <c r="AF148" i="3"/>
  <c r="AF152" i="3"/>
  <c r="AF156" i="3"/>
  <c r="AF160" i="3"/>
  <c r="AF139" i="3"/>
  <c r="AF135" i="3"/>
  <c r="AF147" i="3"/>
  <c r="AF143" i="3"/>
  <c r="AF155" i="3"/>
  <c r="AF151" i="3"/>
  <c r="AF163" i="3"/>
  <c r="AF159" i="3"/>
  <c r="AF100" i="3"/>
  <c r="AF112" i="3"/>
  <c r="AF120" i="3"/>
  <c r="AF128" i="3"/>
  <c r="AF114" i="3"/>
  <c r="AF110" i="3"/>
  <c r="AF122" i="3"/>
  <c r="AF118" i="3"/>
  <c r="AF130" i="3"/>
  <c r="AF126" i="3"/>
  <c r="AF108" i="3"/>
  <c r="AF116" i="3"/>
  <c r="AF124" i="3"/>
  <c r="AF115" i="3"/>
  <c r="AF111" i="3"/>
  <c r="AF123" i="3"/>
  <c r="AF119" i="3"/>
  <c r="AF131" i="3"/>
  <c r="AF127" i="3"/>
  <c r="AF84" i="3"/>
  <c r="AF88" i="3"/>
  <c r="AF92" i="3"/>
  <c r="AF96" i="3"/>
  <c r="AE80" i="3"/>
  <c r="AF79" i="3"/>
  <c r="AF83" i="3"/>
  <c r="AF75" i="3"/>
  <c r="AE68" i="3"/>
  <c r="AE59" i="3"/>
  <c r="AF40" i="3"/>
  <c r="AE67" i="3"/>
  <c r="AE51" i="3"/>
  <c r="AE43" i="3"/>
  <c r="AE52" i="3"/>
  <c r="AE20" i="3"/>
  <c r="AF24" i="3"/>
  <c r="AF8" i="3"/>
  <c r="AE16" i="3"/>
  <c r="AE28" i="3"/>
  <c r="AF10" i="3"/>
  <c r="AF6" i="3"/>
  <c r="AF18" i="3"/>
  <c r="AF14" i="3"/>
  <c r="AE32" i="3"/>
  <c r="AF4" i="3"/>
  <c r="AE12" i="3"/>
  <c r="AF11" i="3"/>
  <c r="AF7" i="3"/>
  <c r="AF19" i="3"/>
  <c r="AF15" i="3"/>
  <c r="AE35" i="3"/>
  <c r="AE27" i="3"/>
  <c r="AF12" i="3"/>
  <c r="AF22" i="3"/>
  <c r="AE22" i="3"/>
  <c r="AF34" i="3"/>
  <c r="AE34" i="3"/>
  <c r="AF42" i="3"/>
  <c r="AE42" i="3"/>
  <c r="AF50" i="3"/>
  <c r="AE50" i="3"/>
  <c r="AF58" i="3"/>
  <c r="AE58" i="3"/>
  <c r="AF66" i="3"/>
  <c r="AE66" i="3"/>
  <c r="AF74" i="3"/>
  <c r="AE74" i="3"/>
  <c r="AE95" i="3"/>
  <c r="AE87" i="3"/>
  <c r="AE15" i="3"/>
  <c r="AE7" i="3"/>
  <c r="AF27" i="3"/>
  <c r="AF23" i="3"/>
  <c r="AF35" i="3"/>
  <c r="AF31" i="3"/>
  <c r="AF43" i="3"/>
  <c r="AF39" i="3"/>
  <c r="AF51" i="3"/>
  <c r="AF47" i="3"/>
  <c r="AF59" i="3"/>
  <c r="AF55" i="3"/>
  <c r="AF67" i="3"/>
  <c r="AF63" i="3"/>
  <c r="AF71" i="3"/>
  <c r="AF103" i="3"/>
  <c r="AE4" i="3"/>
  <c r="AE92" i="3"/>
  <c r="AE84" i="3"/>
  <c r="AF16" i="3"/>
  <c r="AF26" i="3"/>
  <c r="AE26" i="3"/>
  <c r="AF30" i="3"/>
  <c r="AE30" i="3"/>
  <c r="AF38" i="3"/>
  <c r="AE38" i="3"/>
  <c r="AF46" i="3"/>
  <c r="AE46" i="3"/>
  <c r="AF54" i="3"/>
  <c r="AE54" i="3"/>
  <c r="AF62" i="3"/>
  <c r="AE62" i="3"/>
  <c r="AF70" i="3"/>
  <c r="AE70" i="3"/>
  <c r="AF82" i="3"/>
  <c r="AE82" i="3"/>
  <c r="AF78" i="3"/>
  <c r="AE78" i="3"/>
  <c r="AE99" i="3"/>
  <c r="AE91" i="3"/>
  <c r="AE83" i="3"/>
  <c r="AE75" i="3"/>
  <c r="AE19" i="3"/>
  <c r="AE11" i="3"/>
  <c r="AF25" i="3"/>
  <c r="AF21" i="3"/>
  <c r="AF33" i="3"/>
  <c r="AF29" i="3"/>
  <c r="AF41" i="3"/>
  <c r="AF37" i="3"/>
  <c r="AF49" i="3"/>
  <c r="AF45" i="3"/>
  <c r="AF57" i="3"/>
  <c r="AF53" i="3"/>
  <c r="AF65" i="3"/>
  <c r="AF61" i="3"/>
  <c r="AF73" i="3"/>
  <c r="AF69" i="3"/>
  <c r="AF81" i="3"/>
  <c r="AF77" i="3"/>
  <c r="AE96" i="3"/>
  <c r="AE88" i="3"/>
  <c r="AE8" i="3"/>
  <c r="AF105" i="3"/>
  <c r="AF101" i="3"/>
  <c r="AF162" i="3"/>
  <c r="AF158" i="3"/>
  <c r="AF170" i="3"/>
  <c r="AF166" i="3"/>
  <c r="AF178" i="3"/>
  <c r="AF174" i="3"/>
  <c r="AF186" i="3"/>
  <c r="AF182" i="3"/>
  <c r="AF194" i="3"/>
  <c r="AF190" i="3"/>
  <c r="AF106" i="3"/>
  <c r="AF104" i="3"/>
  <c r="AF102" i="3"/>
  <c r="AE98" i="3"/>
  <c r="AE94" i="3"/>
  <c r="AE90" i="3"/>
  <c r="AE86" i="3"/>
  <c r="AE18" i="3"/>
  <c r="AE14" i="3"/>
  <c r="AE10" i="3"/>
  <c r="AE6" i="3"/>
  <c r="AF107" i="3"/>
  <c r="AF113" i="3"/>
  <c r="AF109" i="3"/>
  <c r="AF121" i="3"/>
  <c r="AF117" i="3"/>
  <c r="AF129" i="3"/>
  <c r="AF125" i="3"/>
  <c r="AF137" i="3"/>
  <c r="AF133" i="3"/>
  <c r="AF145" i="3"/>
  <c r="AF141" i="3"/>
  <c r="AF153" i="3"/>
  <c r="AF149" i="3"/>
  <c r="AF161" i="3"/>
  <c r="AF157" i="3"/>
  <c r="AF169" i="3"/>
  <c r="AF165" i="3"/>
  <c r="AF177" i="3"/>
  <c r="AF173" i="3"/>
  <c r="AF185" i="3"/>
  <c r="AF181" i="3"/>
  <c r="AF193" i="3"/>
  <c r="AF189" i="3"/>
  <c r="AE97" i="3"/>
  <c r="AE93" i="3"/>
  <c r="AE89" i="3"/>
  <c r="AE85" i="3"/>
  <c r="AE81" i="3"/>
  <c r="AE77" i="3"/>
  <c r="AE73" i="3"/>
  <c r="AE69" i="3"/>
  <c r="AE65" i="3"/>
  <c r="AE61" i="3"/>
  <c r="AE57" i="3"/>
  <c r="AE53" i="3"/>
  <c r="AE49" i="3"/>
  <c r="AE45" i="3"/>
  <c r="AE41" i="3"/>
  <c r="AE37" i="3"/>
  <c r="AE33" i="3"/>
  <c r="AE29" i="3"/>
  <c r="AE25" i="3"/>
  <c r="AE21" i="3"/>
  <c r="AE17" i="3"/>
  <c r="AE13" i="3"/>
  <c r="AE9" i="3"/>
  <c r="AE5" i="3"/>
  <c r="AE192" i="3"/>
  <c r="AE188" i="3"/>
  <c r="AE184" i="3"/>
  <c r="AE180" i="3"/>
  <c r="AE176" i="3"/>
  <c r="AE172" i="3"/>
  <c r="AE168" i="3"/>
  <c r="AE164" i="3"/>
  <c r="AE195" i="3"/>
  <c r="AE191" i="3"/>
  <c r="AE187" i="3"/>
  <c r="AE183" i="3"/>
  <c r="AE179" i="3"/>
  <c r="AE175" i="3"/>
  <c r="AE171" i="3"/>
  <c r="AE167" i="3"/>
  <c r="AE194" i="3"/>
  <c r="AE190" i="3"/>
  <c r="AE186" i="3"/>
  <c r="AE182" i="3"/>
  <c r="AE178" i="3"/>
  <c r="AE174" i="3"/>
  <c r="AE170" i="3"/>
  <c r="AE166" i="3"/>
  <c r="AE193" i="3"/>
  <c r="AE189" i="3"/>
  <c r="AE185" i="3"/>
  <c r="AE181" i="3"/>
  <c r="AE177" i="3"/>
  <c r="AE173" i="3"/>
  <c r="AE169" i="3"/>
  <c r="AE165" i="3"/>
  <c r="AE160" i="3"/>
  <c r="AE156" i="3"/>
  <c r="AE152" i="3"/>
  <c r="AE148" i="3"/>
  <c r="AE144" i="3"/>
  <c r="AE140" i="3"/>
  <c r="AE136" i="3"/>
  <c r="AE132" i="3"/>
  <c r="AE163" i="3"/>
  <c r="AE159" i="3"/>
  <c r="AE155" i="3"/>
  <c r="AE151" i="3"/>
  <c r="AE147" i="3"/>
  <c r="AE143" i="3"/>
  <c r="AE139" i="3"/>
  <c r="AE135" i="3"/>
  <c r="AE162" i="3"/>
  <c r="AE158" i="3"/>
  <c r="AE154" i="3"/>
  <c r="AE150" i="3"/>
  <c r="AE146" i="3"/>
  <c r="AE142" i="3"/>
  <c r="AE138" i="3"/>
  <c r="AE134" i="3"/>
  <c r="AE161" i="3"/>
  <c r="AE157" i="3"/>
  <c r="AE153" i="3"/>
  <c r="AE149" i="3"/>
  <c r="AE145" i="3"/>
  <c r="AE141" i="3"/>
  <c r="AE137" i="3"/>
  <c r="AE133" i="3"/>
  <c r="AE128" i="3"/>
  <c r="AE124" i="3"/>
  <c r="AE120" i="3"/>
  <c r="AE116" i="3"/>
  <c r="AE112" i="3"/>
  <c r="AE108" i="3"/>
  <c r="AE104" i="3"/>
  <c r="AE100" i="3"/>
  <c r="AE131" i="3"/>
  <c r="AE127" i="3"/>
  <c r="AE123" i="3"/>
  <c r="AE119" i="3"/>
  <c r="AE115" i="3"/>
  <c r="AE111" i="3"/>
  <c r="AE107" i="3"/>
  <c r="AE103" i="3"/>
  <c r="AE130" i="3"/>
  <c r="AE126" i="3"/>
  <c r="AE122" i="3"/>
  <c r="AE118" i="3"/>
  <c r="AE114" i="3"/>
  <c r="AE110" i="3"/>
  <c r="AE106" i="3"/>
  <c r="AE102" i="3"/>
  <c r="AE129" i="3"/>
  <c r="AE125" i="3"/>
  <c r="AE121" i="3"/>
  <c r="AE117" i="3"/>
  <c r="AE113" i="3"/>
  <c r="AE109" i="3"/>
  <c r="AE105" i="3"/>
  <c r="AE10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C189" i="3"/>
  <c r="C190" i="3"/>
  <c r="C191" i="3"/>
  <c r="C192" i="3"/>
  <c r="C193" i="3"/>
  <c r="C194" i="3"/>
  <c r="C195" i="3"/>
  <c r="C188" i="3"/>
  <c r="C181" i="3"/>
  <c r="C182" i="3"/>
  <c r="C183" i="3"/>
  <c r="C184" i="3"/>
  <c r="C185" i="3"/>
  <c r="C186" i="3"/>
  <c r="C187" i="3"/>
  <c r="C180" i="3"/>
  <c r="C173" i="3"/>
  <c r="C174" i="3"/>
  <c r="C175" i="3"/>
  <c r="C176" i="3"/>
  <c r="C177" i="3"/>
  <c r="C178" i="3"/>
  <c r="C179" i="3"/>
  <c r="C172" i="3"/>
  <c r="C165" i="3"/>
  <c r="C166" i="3"/>
  <c r="C167" i="3"/>
  <c r="C168" i="3"/>
  <c r="C169" i="3"/>
  <c r="C170" i="3"/>
  <c r="C171" i="3"/>
  <c r="C164" i="3"/>
  <c r="C157" i="3"/>
  <c r="C158" i="3"/>
  <c r="C159" i="3"/>
  <c r="C160" i="3"/>
  <c r="C161" i="3"/>
  <c r="C162" i="3"/>
  <c r="C163" i="3"/>
  <c r="C156" i="3"/>
  <c r="C149" i="3"/>
  <c r="C150" i="3"/>
  <c r="C151" i="3"/>
  <c r="C152" i="3"/>
  <c r="C153" i="3"/>
  <c r="C154" i="3"/>
  <c r="C155" i="3"/>
  <c r="C148" i="3"/>
  <c r="C141" i="3"/>
  <c r="C142" i="3"/>
  <c r="C143" i="3"/>
  <c r="C144" i="3"/>
  <c r="C145" i="3"/>
  <c r="C146" i="3"/>
  <c r="C147" i="3"/>
  <c r="C140" i="3"/>
  <c r="C133" i="3"/>
  <c r="C134" i="3"/>
  <c r="C135" i="3"/>
  <c r="C136" i="3"/>
  <c r="C137" i="3"/>
  <c r="C138" i="3"/>
  <c r="C139" i="3"/>
  <c r="C132" i="3"/>
  <c r="C125" i="3"/>
  <c r="C126" i="3"/>
  <c r="C127" i="3"/>
  <c r="C128" i="3"/>
  <c r="C129" i="3"/>
  <c r="C130" i="3"/>
  <c r="C131" i="3"/>
  <c r="C124" i="3"/>
  <c r="C117" i="3"/>
  <c r="C118" i="3"/>
  <c r="C119" i="3"/>
  <c r="C120" i="3"/>
  <c r="C121" i="3"/>
  <c r="C122" i="3"/>
  <c r="C123" i="3"/>
  <c r="C116" i="3"/>
  <c r="C109" i="3"/>
  <c r="C110" i="3"/>
  <c r="C111" i="3"/>
  <c r="C112" i="3"/>
  <c r="C113" i="3"/>
  <c r="C114" i="3"/>
  <c r="C115" i="3"/>
  <c r="C108" i="3"/>
  <c r="C101" i="3"/>
  <c r="C102" i="3"/>
  <c r="C103" i="3"/>
  <c r="C104" i="3"/>
  <c r="C105" i="3"/>
  <c r="C106" i="3"/>
  <c r="C107" i="3"/>
  <c r="C100" i="3"/>
  <c r="C93" i="3"/>
  <c r="C94" i="3"/>
  <c r="C95" i="3"/>
  <c r="C96" i="3"/>
  <c r="C97" i="3"/>
  <c r="C98" i="3"/>
  <c r="C99" i="3"/>
  <c r="C92" i="3"/>
  <c r="C85" i="3"/>
  <c r="C86" i="3"/>
  <c r="C87" i="3"/>
  <c r="C88" i="3"/>
  <c r="C89" i="3"/>
  <c r="C90" i="3"/>
  <c r="C91" i="3"/>
  <c r="C84" i="3"/>
  <c r="C77" i="3"/>
  <c r="C78" i="3"/>
  <c r="C79" i="3"/>
  <c r="C80" i="3"/>
  <c r="C81" i="3"/>
  <c r="C82" i="3"/>
  <c r="C83" i="3"/>
  <c r="C76" i="3"/>
  <c r="C69" i="3"/>
  <c r="C70" i="3"/>
  <c r="C71" i="3"/>
  <c r="C72" i="3"/>
  <c r="C73" i="3"/>
  <c r="C74" i="3"/>
  <c r="C75" i="3"/>
  <c r="C68" i="3"/>
  <c r="C61" i="3"/>
  <c r="C62" i="3"/>
  <c r="C63" i="3"/>
  <c r="C64" i="3"/>
  <c r="C65" i="3"/>
  <c r="C66" i="3"/>
  <c r="C67" i="3"/>
  <c r="C60" i="3"/>
  <c r="C53" i="3"/>
  <c r="C54" i="3"/>
  <c r="C55" i="3"/>
  <c r="C56" i="3"/>
  <c r="C57" i="3"/>
  <c r="C58" i="3"/>
  <c r="C59" i="3"/>
  <c r="C52" i="3"/>
  <c r="C45" i="3"/>
  <c r="C46" i="3"/>
  <c r="C47" i="3"/>
  <c r="C48" i="3"/>
  <c r="C49" i="3"/>
  <c r="C50" i="3"/>
  <c r="C51" i="3"/>
  <c r="C44" i="3"/>
  <c r="C37" i="3"/>
  <c r="C38" i="3"/>
  <c r="C39" i="3"/>
  <c r="C40" i="3"/>
  <c r="C41" i="3"/>
  <c r="C42" i="3"/>
  <c r="C43" i="3"/>
  <c r="C36" i="3"/>
  <c r="C29" i="3"/>
  <c r="C30" i="3"/>
  <c r="C31" i="3"/>
  <c r="C32" i="3"/>
  <c r="C33" i="3"/>
  <c r="C34" i="3"/>
  <c r="C35" i="3"/>
  <c r="C28" i="3"/>
  <c r="C21" i="3"/>
  <c r="C22" i="3"/>
  <c r="C23" i="3"/>
  <c r="C24" i="3"/>
  <c r="C25" i="3"/>
  <c r="C26" i="3"/>
  <c r="C27" i="3"/>
  <c r="C20" i="3"/>
  <c r="C13" i="3"/>
  <c r="C14" i="3"/>
  <c r="C15" i="3"/>
  <c r="C16" i="3"/>
  <c r="C17" i="3"/>
  <c r="C18" i="3"/>
  <c r="C19" i="3"/>
  <c r="C12" i="3"/>
  <c r="I62" i="1"/>
  <c r="I63" i="1"/>
  <c r="I64" i="1"/>
  <c r="I65" i="1"/>
  <c r="I66" i="1"/>
  <c r="I67" i="1"/>
  <c r="I68" i="1"/>
  <c r="C13" i="1"/>
  <c r="C14" i="1"/>
  <c r="C15" i="1"/>
  <c r="C16" i="1"/>
  <c r="C17" i="1"/>
  <c r="C18" i="1"/>
  <c r="S4" i="3"/>
  <c r="X4" i="3"/>
  <c r="T4" i="3"/>
  <c r="Y4" i="3"/>
  <c r="S5" i="3"/>
  <c r="X5" i="3"/>
  <c r="T5" i="3"/>
  <c r="Y5" i="3"/>
  <c r="S6" i="3"/>
  <c r="X6" i="3"/>
  <c r="T6" i="3"/>
  <c r="Y6" i="3"/>
  <c r="S7" i="3"/>
  <c r="X7" i="3"/>
  <c r="T7" i="3"/>
  <c r="Y7" i="3"/>
  <c r="S8" i="3"/>
  <c r="X8" i="3"/>
  <c r="T8" i="3"/>
  <c r="Y8" i="3"/>
  <c r="S9" i="3"/>
  <c r="X9" i="3"/>
  <c r="T9" i="3"/>
  <c r="Y9" i="3"/>
  <c r="S10" i="3"/>
  <c r="X10" i="3"/>
  <c r="T10" i="3"/>
  <c r="Y10" i="3"/>
  <c r="S11" i="3"/>
  <c r="X11" i="3"/>
  <c r="T11" i="3"/>
  <c r="Y11" i="3"/>
  <c r="S12" i="3"/>
  <c r="X12" i="3"/>
  <c r="T12" i="3"/>
  <c r="Y12" i="3"/>
  <c r="S13" i="3"/>
  <c r="X13" i="3"/>
  <c r="T13" i="3"/>
  <c r="Y13" i="3"/>
  <c r="S14" i="3"/>
  <c r="X14" i="3"/>
  <c r="T14" i="3"/>
  <c r="Y14" i="3"/>
  <c r="S15" i="3"/>
  <c r="X15" i="3"/>
  <c r="T15" i="3"/>
  <c r="Y15" i="3"/>
  <c r="S16" i="3"/>
  <c r="X16" i="3"/>
  <c r="T16" i="3"/>
  <c r="Y16" i="3"/>
  <c r="S17" i="3"/>
  <c r="X17" i="3"/>
  <c r="T17" i="3"/>
  <c r="Y17" i="3"/>
  <c r="S18" i="3"/>
  <c r="X18" i="3"/>
  <c r="T18" i="3"/>
  <c r="Y18" i="3"/>
  <c r="S19" i="3"/>
  <c r="X19" i="3"/>
  <c r="T19" i="3"/>
  <c r="Y19" i="3"/>
  <c r="S20" i="3"/>
  <c r="X20" i="3"/>
  <c r="T20" i="3"/>
  <c r="Y20" i="3"/>
  <c r="S21" i="3"/>
  <c r="X21" i="3"/>
  <c r="T21" i="3"/>
  <c r="Y21" i="3"/>
  <c r="S22" i="3"/>
  <c r="X22" i="3"/>
  <c r="T22" i="3"/>
  <c r="S23" i="3"/>
  <c r="X23" i="3"/>
  <c r="T23" i="3"/>
  <c r="Y23" i="3"/>
  <c r="S24" i="3"/>
  <c r="X24" i="3"/>
  <c r="T24" i="3"/>
  <c r="S25" i="3"/>
  <c r="X25" i="3"/>
  <c r="T25" i="3"/>
  <c r="Y25" i="3"/>
  <c r="S26" i="3"/>
  <c r="X26" i="3"/>
  <c r="T26" i="3"/>
  <c r="Y26" i="3"/>
  <c r="S27" i="3"/>
  <c r="X27" i="3"/>
  <c r="T27" i="3"/>
  <c r="Y27" i="3"/>
  <c r="S28" i="3"/>
  <c r="X28" i="3"/>
  <c r="T28" i="3"/>
  <c r="S29" i="3"/>
  <c r="X29" i="3"/>
  <c r="T29" i="3"/>
  <c r="Y29" i="3"/>
  <c r="S30" i="3"/>
  <c r="X30" i="3"/>
  <c r="T30" i="3"/>
  <c r="S31" i="3"/>
  <c r="X31" i="3"/>
  <c r="T31" i="3"/>
  <c r="Y31" i="3"/>
  <c r="S32" i="3"/>
  <c r="X32" i="3"/>
  <c r="T32" i="3"/>
  <c r="S33" i="3"/>
  <c r="X33" i="3"/>
  <c r="T33" i="3"/>
  <c r="Y33" i="3"/>
  <c r="S34" i="3"/>
  <c r="X34" i="3"/>
  <c r="T34" i="3"/>
  <c r="S35" i="3"/>
  <c r="X35" i="3"/>
  <c r="T35" i="3"/>
  <c r="Y35" i="3"/>
  <c r="S36" i="3"/>
  <c r="X36" i="3"/>
  <c r="T36" i="3"/>
  <c r="S37" i="3"/>
  <c r="X37" i="3"/>
  <c r="T37" i="3"/>
  <c r="Y37" i="3"/>
  <c r="S38" i="3"/>
  <c r="X38" i="3"/>
  <c r="T38" i="3"/>
  <c r="S39" i="3"/>
  <c r="X39" i="3"/>
  <c r="T39" i="3"/>
  <c r="Y39" i="3"/>
  <c r="S40" i="3"/>
  <c r="X40" i="3"/>
  <c r="T40" i="3"/>
  <c r="S41" i="3"/>
  <c r="X41" i="3"/>
  <c r="T41" i="3"/>
  <c r="Y41" i="3"/>
  <c r="S42" i="3"/>
  <c r="X42" i="3"/>
  <c r="T42" i="3"/>
  <c r="S43" i="3"/>
  <c r="X43" i="3"/>
  <c r="T43" i="3"/>
  <c r="Y43" i="3"/>
  <c r="S44" i="3"/>
  <c r="X44" i="3"/>
  <c r="T44" i="3"/>
  <c r="S45" i="3"/>
  <c r="X45" i="3"/>
  <c r="T45" i="3"/>
  <c r="Y45" i="3"/>
  <c r="S46" i="3"/>
  <c r="X46" i="3"/>
  <c r="T46" i="3"/>
  <c r="Y46" i="3"/>
  <c r="S47" i="3"/>
  <c r="X47" i="3"/>
  <c r="T47" i="3"/>
  <c r="Y47" i="3"/>
  <c r="S48" i="3"/>
  <c r="X48" i="3"/>
  <c r="T48" i="3"/>
  <c r="S49" i="3"/>
  <c r="X49" i="3"/>
  <c r="T49" i="3"/>
  <c r="Y49" i="3"/>
  <c r="S50" i="3"/>
  <c r="X50" i="3"/>
  <c r="T50" i="3"/>
  <c r="Y50" i="3"/>
  <c r="S51" i="3"/>
  <c r="X51" i="3"/>
  <c r="T51" i="3"/>
  <c r="Y51" i="3"/>
  <c r="S52" i="3"/>
  <c r="X52" i="3"/>
  <c r="T52" i="3"/>
  <c r="Y52" i="3"/>
  <c r="S53" i="3"/>
  <c r="X53" i="3"/>
  <c r="T53" i="3"/>
  <c r="Y53" i="3"/>
  <c r="S54" i="3"/>
  <c r="X54" i="3"/>
  <c r="T54" i="3"/>
  <c r="Y54" i="3"/>
  <c r="S55" i="3"/>
  <c r="X55" i="3"/>
  <c r="T55" i="3"/>
  <c r="Y55" i="3"/>
  <c r="S56" i="3"/>
  <c r="X56" i="3"/>
  <c r="T56" i="3"/>
  <c r="Y56" i="3"/>
  <c r="S57" i="3"/>
  <c r="X57" i="3"/>
  <c r="T57" i="3"/>
  <c r="Y57" i="3"/>
  <c r="S58" i="3"/>
  <c r="X58" i="3"/>
  <c r="T58" i="3"/>
  <c r="Y58" i="3"/>
  <c r="S59" i="3"/>
  <c r="X59" i="3"/>
  <c r="T59" i="3"/>
  <c r="Y59" i="3"/>
  <c r="S60" i="3"/>
  <c r="X60" i="3"/>
  <c r="T60" i="3"/>
  <c r="Y60" i="3"/>
  <c r="S61" i="3"/>
  <c r="X61" i="3"/>
  <c r="T61" i="3"/>
  <c r="Y61" i="3"/>
  <c r="S62" i="3"/>
  <c r="X62" i="3"/>
  <c r="T62" i="3"/>
  <c r="Y62" i="3"/>
  <c r="S63" i="3"/>
  <c r="X63" i="3"/>
  <c r="T63" i="3"/>
  <c r="Y63" i="3"/>
  <c r="S64" i="3"/>
  <c r="X64" i="3"/>
  <c r="T64" i="3"/>
  <c r="Y64" i="3"/>
  <c r="S65" i="3"/>
  <c r="X65" i="3"/>
  <c r="T65" i="3"/>
  <c r="Y65" i="3"/>
  <c r="S66" i="3"/>
  <c r="X66" i="3"/>
  <c r="T66" i="3"/>
  <c r="Y66" i="3"/>
  <c r="S67" i="3"/>
  <c r="X67" i="3"/>
  <c r="T67" i="3"/>
  <c r="Y67" i="3"/>
  <c r="S68" i="3"/>
  <c r="X68" i="3"/>
  <c r="T68" i="3"/>
  <c r="Y68" i="3"/>
  <c r="S69" i="3"/>
  <c r="X69" i="3"/>
  <c r="T69" i="3"/>
  <c r="Y69" i="3"/>
  <c r="S70" i="3"/>
  <c r="X70" i="3"/>
  <c r="T70" i="3"/>
  <c r="Y70" i="3"/>
  <c r="S71" i="3"/>
  <c r="X71" i="3"/>
  <c r="T71" i="3"/>
  <c r="Y71" i="3"/>
  <c r="S72" i="3"/>
  <c r="X72" i="3"/>
  <c r="T72" i="3"/>
  <c r="Y72" i="3"/>
  <c r="S73" i="3"/>
  <c r="X73" i="3"/>
  <c r="T73" i="3"/>
  <c r="Y73" i="3"/>
  <c r="S74" i="3"/>
  <c r="X74" i="3"/>
  <c r="T74" i="3"/>
  <c r="Y74" i="3"/>
  <c r="S75" i="3"/>
  <c r="X75" i="3"/>
  <c r="T75" i="3"/>
  <c r="Y75" i="3"/>
  <c r="S76" i="3"/>
  <c r="X76" i="3"/>
  <c r="T76" i="3"/>
  <c r="Y76" i="3"/>
  <c r="S77" i="3"/>
  <c r="X77" i="3"/>
  <c r="T77" i="3"/>
  <c r="Y77" i="3"/>
  <c r="S78" i="3"/>
  <c r="X78" i="3"/>
  <c r="T78" i="3"/>
  <c r="Y78" i="3"/>
  <c r="S79" i="3"/>
  <c r="X79" i="3"/>
  <c r="T79" i="3"/>
  <c r="Y79" i="3"/>
  <c r="S80" i="3"/>
  <c r="X80" i="3"/>
  <c r="T80" i="3"/>
  <c r="Y80" i="3"/>
  <c r="S81" i="3"/>
  <c r="X81" i="3"/>
  <c r="T81" i="3"/>
  <c r="Y81" i="3"/>
  <c r="S82" i="3"/>
  <c r="X82" i="3"/>
  <c r="T82" i="3"/>
  <c r="Y82" i="3"/>
  <c r="S83" i="3"/>
  <c r="X83" i="3"/>
  <c r="T83" i="3"/>
  <c r="Y83" i="3"/>
  <c r="S84" i="3"/>
  <c r="X84" i="3"/>
  <c r="T84" i="3"/>
  <c r="Y84" i="3"/>
  <c r="S85" i="3"/>
  <c r="X85" i="3"/>
  <c r="T85" i="3"/>
  <c r="Y85" i="3"/>
  <c r="S86" i="3"/>
  <c r="X86" i="3"/>
  <c r="T86" i="3"/>
  <c r="Y86" i="3"/>
  <c r="S87" i="3"/>
  <c r="X87" i="3"/>
  <c r="T87" i="3"/>
  <c r="Y87" i="3"/>
  <c r="S88" i="3"/>
  <c r="X88" i="3"/>
  <c r="T88" i="3"/>
  <c r="S89" i="3"/>
  <c r="X89" i="3"/>
  <c r="T89" i="3"/>
  <c r="Y89" i="3"/>
  <c r="S90" i="3"/>
  <c r="X90" i="3"/>
  <c r="T90" i="3"/>
  <c r="Y90" i="3"/>
  <c r="S91" i="3"/>
  <c r="X91" i="3"/>
  <c r="T91" i="3"/>
  <c r="Y91" i="3"/>
  <c r="S92" i="3"/>
  <c r="X92" i="3"/>
  <c r="T92" i="3"/>
  <c r="Y92" i="3"/>
  <c r="S93" i="3"/>
  <c r="X93" i="3"/>
  <c r="T93" i="3"/>
  <c r="Y93" i="3"/>
  <c r="S94" i="3"/>
  <c r="X94" i="3"/>
  <c r="T94" i="3"/>
  <c r="Y94" i="3"/>
  <c r="S95" i="3"/>
  <c r="X95" i="3"/>
  <c r="T95" i="3"/>
  <c r="Y95" i="3"/>
  <c r="S96" i="3"/>
  <c r="X96" i="3"/>
  <c r="T96" i="3"/>
  <c r="S97" i="3"/>
  <c r="X97" i="3"/>
  <c r="T97" i="3"/>
  <c r="Y97" i="3"/>
  <c r="S98" i="3"/>
  <c r="X98" i="3"/>
  <c r="T98" i="3"/>
  <c r="Y98" i="3"/>
  <c r="S99" i="3"/>
  <c r="X99" i="3"/>
  <c r="T99" i="3"/>
  <c r="Y99" i="3"/>
  <c r="S100" i="3"/>
  <c r="X100" i="3"/>
  <c r="T100" i="3"/>
  <c r="S101" i="3"/>
  <c r="X101" i="3"/>
  <c r="T101" i="3"/>
  <c r="Y101" i="3"/>
  <c r="S102" i="3"/>
  <c r="X102" i="3"/>
  <c r="T102" i="3"/>
  <c r="S103" i="3"/>
  <c r="X103" i="3"/>
  <c r="T103" i="3"/>
  <c r="Y103" i="3"/>
  <c r="S104" i="3"/>
  <c r="X104" i="3"/>
  <c r="T104" i="3"/>
  <c r="S105" i="3"/>
  <c r="X105" i="3"/>
  <c r="T105" i="3"/>
  <c r="Y105" i="3"/>
  <c r="S106" i="3"/>
  <c r="X106" i="3"/>
  <c r="T106" i="3"/>
  <c r="Y106" i="3"/>
  <c r="S107" i="3"/>
  <c r="X107" i="3"/>
  <c r="T107" i="3"/>
  <c r="Y107" i="3"/>
  <c r="S108" i="3"/>
  <c r="X108" i="3"/>
  <c r="T108" i="3"/>
  <c r="Y108" i="3"/>
  <c r="S109" i="3"/>
  <c r="X109" i="3"/>
  <c r="T109" i="3"/>
  <c r="Y109" i="3"/>
  <c r="S110" i="3"/>
  <c r="X110" i="3"/>
  <c r="T110" i="3"/>
  <c r="Y110" i="3"/>
  <c r="S111" i="3"/>
  <c r="X111" i="3"/>
  <c r="T111" i="3"/>
  <c r="Y111" i="3"/>
  <c r="S112" i="3"/>
  <c r="X112" i="3"/>
  <c r="T112" i="3"/>
  <c r="S113" i="3"/>
  <c r="X113" i="3"/>
  <c r="T113" i="3"/>
  <c r="Y113" i="3"/>
  <c r="S114" i="3"/>
  <c r="X114" i="3"/>
  <c r="T114" i="3"/>
  <c r="Y114" i="3"/>
  <c r="S115" i="3"/>
  <c r="X115" i="3"/>
  <c r="T115" i="3"/>
  <c r="Y115" i="3"/>
  <c r="S116" i="3"/>
  <c r="X116" i="3"/>
  <c r="T116" i="3"/>
  <c r="S117" i="3"/>
  <c r="X117" i="3"/>
  <c r="T117" i="3"/>
  <c r="Y117" i="3"/>
  <c r="S118" i="3"/>
  <c r="X118" i="3"/>
  <c r="T118" i="3"/>
  <c r="Y118" i="3"/>
  <c r="S119" i="3"/>
  <c r="X119" i="3"/>
  <c r="T119" i="3"/>
  <c r="Y119" i="3"/>
  <c r="S120" i="3"/>
  <c r="X120" i="3"/>
  <c r="T120" i="3"/>
  <c r="S121" i="3"/>
  <c r="X121" i="3"/>
  <c r="T121" i="3"/>
  <c r="Y121" i="3"/>
  <c r="S122" i="3"/>
  <c r="X122" i="3"/>
  <c r="T122" i="3"/>
  <c r="S123" i="3"/>
  <c r="X123" i="3"/>
  <c r="T123" i="3"/>
  <c r="Y123" i="3"/>
  <c r="S124" i="3"/>
  <c r="X124" i="3"/>
  <c r="T124" i="3"/>
  <c r="S125" i="3"/>
  <c r="X125" i="3"/>
  <c r="T125" i="3"/>
  <c r="Y125" i="3"/>
  <c r="S126" i="3"/>
  <c r="X126" i="3"/>
  <c r="T126" i="3"/>
  <c r="Y126" i="3"/>
  <c r="S127" i="3"/>
  <c r="X127" i="3"/>
  <c r="T127" i="3"/>
  <c r="Y127" i="3"/>
  <c r="S128" i="3"/>
  <c r="X128" i="3"/>
  <c r="T128" i="3"/>
  <c r="Y128" i="3"/>
  <c r="S129" i="3"/>
  <c r="X129" i="3"/>
  <c r="T129" i="3"/>
  <c r="Y129" i="3"/>
  <c r="S130" i="3"/>
  <c r="X130" i="3"/>
  <c r="T130" i="3"/>
  <c r="S131" i="3"/>
  <c r="X131" i="3"/>
  <c r="T131" i="3"/>
  <c r="Y131" i="3"/>
  <c r="S132" i="3"/>
  <c r="X132" i="3"/>
  <c r="T132" i="3"/>
  <c r="S133" i="3"/>
  <c r="X133" i="3"/>
  <c r="T133" i="3"/>
  <c r="Y133" i="3"/>
  <c r="S134" i="3"/>
  <c r="X134" i="3"/>
  <c r="T134" i="3"/>
  <c r="S135" i="3"/>
  <c r="X135" i="3"/>
  <c r="T135" i="3"/>
  <c r="Y135" i="3"/>
  <c r="S136" i="3"/>
  <c r="X136" i="3"/>
  <c r="T136" i="3"/>
  <c r="S137" i="3"/>
  <c r="X137" i="3"/>
  <c r="T137" i="3"/>
  <c r="Y137" i="3"/>
  <c r="S138" i="3"/>
  <c r="X138" i="3"/>
  <c r="T138" i="3"/>
  <c r="S139" i="3"/>
  <c r="X139" i="3"/>
  <c r="T139" i="3"/>
  <c r="Y139" i="3"/>
  <c r="S140" i="3"/>
  <c r="X140" i="3"/>
  <c r="T140" i="3"/>
  <c r="S141" i="3"/>
  <c r="X141" i="3"/>
  <c r="T141" i="3"/>
  <c r="Y141" i="3"/>
  <c r="S142" i="3"/>
  <c r="X142" i="3"/>
  <c r="T142" i="3"/>
  <c r="Y142" i="3"/>
  <c r="S143" i="3"/>
  <c r="X143" i="3"/>
  <c r="T143" i="3"/>
  <c r="Y143" i="3"/>
  <c r="S144" i="3"/>
  <c r="X144" i="3"/>
  <c r="T144" i="3"/>
  <c r="S145" i="3"/>
  <c r="X145" i="3"/>
  <c r="T145" i="3"/>
  <c r="Y145" i="3"/>
  <c r="S146" i="3"/>
  <c r="X146" i="3"/>
  <c r="T146" i="3"/>
  <c r="Y146" i="3"/>
  <c r="S147" i="3"/>
  <c r="X147" i="3"/>
  <c r="T147" i="3"/>
  <c r="Y147" i="3"/>
  <c r="S148" i="3"/>
  <c r="X148" i="3"/>
  <c r="T148" i="3"/>
  <c r="Y148" i="3"/>
  <c r="S149" i="3"/>
  <c r="X149" i="3"/>
  <c r="T149" i="3"/>
  <c r="Y149" i="3"/>
  <c r="S150" i="3"/>
  <c r="X150" i="3"/>
  <c r="T150" i="3"/>
  <c r="Y150" i="3"/>
  <c r="S151" i="3"/>
  <c r="X151" i="3"/>
  <c r="T151" i="3"/>
  <c r="Y151" i="3"/>
  <c r="S152" i="3"/>
  <c r="X152" i="3"/>
  <c r="T152" i="3"/>
  <c r="Y152" i="3"/>
  <c r="S153" i="3"/>
  <c r="X153" i="3"/>
  <c r="T153" i="3"/>
  <c r="Y153" i="3"/>
  <c r="S154" i="3"/>
  <c r="X154" i="3"/>
  <c r="T154" i="3"/>
  <c r="Y154" i="3"/>
  <c r="S155" i="3"/>
  <c r="X155" i="3"/>
  <c r="T155" i="3"/>
  <c r="Y155" i="3"/>
  <c r="S156" i="3"/>
  <c r="X156" i="3"/>
  <c r="T156" i="3"/>
  <c r="Y156" i="3"/>
  <c r="S157" i="3"/>
  <c r="X157" i="3"/>
  <c r="T157" i="3"/>
  <c r="S158" i="3"/>
  <c r="X158" i="3"/>
  <c r="T158" i="3"/>
  <c r="Y158" i="3"/>
  <c r="S159" i="3"/>
  <c r="X159" i="3"/>
  <c r="T159" i="3"/>
  <c r="Y159" i="3"/>
  <c r="S160" i="3"/>
  <c r="X160" i="3"/>
  <c r="T160" i="3"/>
  <c r="Y160" i="3"/>
  <c r="S161" i="3"/>
  <c r="X161" i="3"/>
  <c r="T161" i="3"/>
  <c r="Y161" i="3"/>
  <c r="S162" i="3"/>
  <c r="X162" i="3"/>
  <c r="T162" i="3"/>
  <c r="Y162" i="3"/>
  <c r="S163" i="3"/>
  <c r="X163" i="3"/>
  <c r="T163" i="3"/>
  <c r="Y163" i="3"/>
  <c r="S164" i="3"/>
  <c r="X164" i="3"/>
  <c r="T164" i="3"/>
  <c r="Y164" i="3"/>
  <c r="S165" i="3"/>
  <c r="X165" i="3"/>
  <c r="T165" i="3"/>
  <c r="Y165" i="3"/>
  <c r="S166" i="3"/>
  <c r="X166" i="3"/>
  <c r="T166" i="3"/>
  <c r="Y166" i="3"/>
  <c r="S167" i="3"/>
  <c r="X167" i="3"/>
  <c r="T167" i="3"/>
  <c r="Y167" i="3"/>
  <c r="S168" i="3"/>
  <c r="X168" i="3"/>
  <c r="T168" i="3"/>
  <c r="Y168" i="3"/>
  <c r="S169" i="3"/>
  <c r="X169" i="3"/>
  <c r="T169" i="3"/>
  <c r="Y169" i="3"/>
  <c r="S170" i="3"/>
  <c r="X170" i="3"/>
  <c r="T170" i="3"/>
  <c r="Y170" i="3"/>
  <c r="S171" i="3"/>
  <c r="X171" i="3"/>
  <c r="T171" i="3"/>
  <c r="Y171" i="3"/>
  <c r="S172" i="3"/>
  <c r="X172" i="3"/>
  <c r="T172" i="3"/>
  <c r="Y172" i="3"/>
  <c r="S173" i="3"/>
  <c r="X173" i="3"/>
  <c r="T173" i="3"/>
  <c r="Y173" i="3"/>
  <c r="S174" i="3"/>
  <c r="X174" i="3"/>
  <c r="T174" i="3"/>
  <c r="Y174" i="3"/>
  <c r="S175" i="3"/>
  <c r="X175" i="3"/>
  <c r="T175" i="3"/>
  <c r="Y175" i="3"/>
  <c r="S176" i="3"/>
  <c r="X176" i="3"/>
  <c r="T176" i="3"/>
  <c r="Y176" i="3"/>
  <c r="S177" i="3"/>
  <c r="X177" i="3"/>
  <c r="T177" i="3"/>
  <c r="Y177" i="3"/>
  <c r="S178" i="3"/>
  <c r="X178" i="3"/>
  <c r="T178" i="3"/>
  <c r="Y178" i="3"/>
  <c r="S179" i="3"/>
  <c r="X179" i="3"/>
  <c r="T179" i="3"/>
  <c r="Y179" i="3"/>
  <c r="S180" i="3"/>
  <c r="X180" i="3"/>
  <c r="T180" i="3"/>
  <c r="Y180" i="3"/>
  <c r="S181" i="3"/>
  <c r="X181" i="3"/>
  <c r="T181" i="3"/>
  <c r="Y181" i="3"/>
  <c r="S182" i="3"/>
  <c r="X182" i="3"/>
  <c r="T182" i="3"/>
  <c r="Y182" i="3"/>
  <c r="S183" i="3"/>
  <c r="X183" i="3"/>
  <c r="T183" i="3"/>
  <c r="Y183" i="3"/>
  <c r="S184" i="3"/>
  <c r="X184" i="3"/>
  <c r="T184" i="3"/>
  <c r="S185" i="3"/>
  <c r="X185" i="3"/>
  <c r="T185" i="3"/>
  <c r="Y185" i="3"/>
  <c r="S186" i="3"/>
  <c r="X186" i="3"/>
  <c r="T186" i="3"/>
  <c r="Y186" i="3"/>
  <c r="S187" i="3"/>
  <c r="X187" i="3"/>
  <c r="T187" i="3"/>
  <c r="Y187" i="3"/>
  <c r="S188" i="3"/>
  <c r="X188" i="3"/>
  <c r="T188" i="3"/>
  <c r="Y188" i="3"/>
  <c r="S189" i="3"/>
  <c r="X189" i="3"/>
  <c r="T189" i="3"/>
  <c r="Y189" i="3"/>
  <c r="S190" i="3"/>
  <c r="X190" i="3"/>
  <c r="T190" i="3"/>
  <c r="Y190" i="3"/>
  <c r="S191" i="3"/>
  <c r="X191" i="3"/>
  <c r="T191" i="3"/>
  <c r="Y191" i="3"/>
  <c r="S192" i="3"/>
  <c r="X192" i="3"/>
  <c r="T192" i="3"/>
  <c r="Y192" i="3"/>
  <c r="S193" i="3"/>
  <c r="X193" i="3"/>
  <c r="T193" i="3"/>
  <c r="Y193" i="3"/>
  <c r="S194" i="3"/>
  <c r="X194" i="3"/>
  <c r="T194" i="3"/>
  <c r="Y194" i="3"/>
  <c r="S195" i="3"/>
  <c r="X195" i="3"/>
  <c r="T195" i="3"/>
  <c r="Y195" i="3"/>
  <c r="R189" i="3"/>
  <c r="W189" i="3"/>
  <c r="R190" i="3"/>
  <c r="W190" i="3"/>
  <c r="R191" i="3"/>
  <c r="W191" i="3"/>
  <c r="R192" i="3"/>
  <c r="W192" i="3"/>
  <c r="R193" i="3"/>
  <c r="W193" i="3"/>
  <c r="R194" i="3"/>
  <c r="W194" i="3"/>
  <c r="R195" i="3"/>
  <c r="W195" i="3"/>
  <c r="R188" i="3"/>
  <c r="W188" i="3"/>
  <c r="R181" i="3"/>
  <c r="W181" i="3"/>
  <c r="R182" i="3"/>
  <c r="W182" i="3"/>
  <c r="R183" i="3"/>
  <c r="W183" i="3"/>
  <c r="R184" i="3"/>
  <c r="W184" i="3"/>
  <c r="R185" i="3"/>
  <c r="W185" i="3"/>
  <c r="R186" i="3"/>
  <c r="W186" i="3"/>
  <c r="R187" i="3"/>
  <c r="W187" i="3"/>
  <c r="R180" i="3"/>
  <c r="W180" i="3"/>
  <c r="R173" i="3"/>
  <c r="W173" i="3"/>
  <c r="R174" i="3"/>
  <c r="R175" i="3"/>
  <c r="W175" i="3"/>
  <c r="R176" i="3"/>
  <c r="W176" i="3"/>
  <c r="R177" i="3"/>
  <c r="W177" i="3"/>
  <c r="R178" i="3"/>
  <c r="R179" i="3"/>
  <c r="W179" i="3"/>
  <c r="R172" i="3"/>
  <c r="W172" i="3"/>
  <c r="R165" i="3"/>
  <c r="W165" i="3"/>
  <c r="R166" i="3"/>
  <c r="W166" i="3"/>
  <c r="R167" i="3"/>
  <c r="W167" i="3"/>
  <c r="R168" i="3"/>
  <c r="W168" i="3"/>
  <c r="R169" i="3"/>
  <c r="W169" i="3"/>
  <c r="R170" i="3"/>
  <c r="W170" i="3"/>
  <c r="R171" i="3"/>
  <c r="W171" i="3"/>
  <c r="R164" i="3"/>
  <c r="W164" i="3"/>
  <c r="R157" i="3"/>
  <c r="W157" i="3"/>
  <c r="R158" i="3"/>
  <c r="W158" i="3"/>
  <c r="R159" i="3"/>
  <c r="W159" i="3"/>
  <c r="R160" i="3"/>
  <c r="W160" i="3"/>
  <c r="R161" i="3"/>
  <c r="W161" i="3"/>
  <c r="R162" i="3"/>
  <c r="W162" i="3"/>
  <c r="R163" i="3"/>
  <c r="W163" i="3"/>
  <c r="R156" i="3"/>
  <c r="W156" i="3"/>
  <c r="R149" i="3"/>
  <c r="W149" i="3"/>
  <c r="R150" i="3"/>
  <c r="R151" i="3"/>
  <c r="W151" i="3"/>
  <c r="R152" i="3"/>
  <c r="W152" i="3"/>
  <c r="R153" i="3"/>
  <c r="W153" i="3"/>
  <c r="R154" i="3"/>
  <c r="W154" i="3"/>
  <c r="R155" i="3"/>
  <c r="W155" i="3"/>
  <c r="R148" i="3"/>
  <c r="W148" i="3"/>
  <c r="R141" i="3"/>
  <c r="W141" i="3"/>
  <c r="R142" i="3"/>
  <c r="W142" i="3"/>
  <c r="R143" i="3"/>
  <c r="W143" i="3"/>
  <c r="R144" i="3"/>
  <c r="W144" i="3"/>
  <c r="R145" i="3"/>
  <c r="W145" i="3"/>
  <c r="R146" i="3"/>
  <c r="W146" i="3"/>
  <c r="R147" i="3"/>
  <c r="W147" i="3"/>
  <c r="R140" i="3"/>
  <c r="W140" i="3"/>
  <c r="R133" i="3"/>
  <c r="R134" i="3"/>
  <c r="W134" i="3"/>
  <c r="R135" i="3"/>
  <c r="W135" i="3"/>
  <c r="R136" i="3"/>
  <c r="W136" i="3"/>
  <c r="R137" i="3"/>
  <c r="W137" i="3"/>
  <c r="R138" i="3"/>
  <c r="W138" i="3"/>
  <c r="R139" i="3"/>
  <c r="W139" i="3"/>
  <c r="R132" i="3"/>
  <c r="W132" i="3"/>
  <c r="R125" i="3"/>
  <c r="W125" i="3"/>
  <c r="R126" i="3"/>
  <c r="W126" i="3"/>
  <c r="R127" i="3"/>
  <c r="W127" i="3"/>
  <c r="R128" i="3"/>
  <c r="W128" i="3"/>
  <c r="R129" i="3"/>
  <c r="W129" i="3"/>
  <c r="R130" i="3"/>
  <c r="W130" i="3"/>
  <c r="R131" i="3"/>
  <c r="W131" i="3"/>
  <c r="R124" i="3"/>
  <c r="W124" i="3"/>
  <c r="R117" i="3"/>
  <c r="W117" i="3"/>
  <c r="R118" i="3"/>
  <c r="W118" i="3"/>
  <c r="R119" i="3"/>
  <c r="W119" i="3"/>
  <c r="R120" i="3"/>
  <c r="W120" i="3"/>
  <c r="R121" i="3"/>
  <c r="W121" i="3"/>
  <c r="R122" i="3"/>
  <c r="W122" i="3"/>
  <c r="R123" i="3"/>
  <c r="W123" i="3"/>
  <c r="R116" i="3"/>
  <c r="W116" i="3"/>
  <c r="R109" i="3"/>
  <c r="W109" i="3"/>
  <c r="R110" i="3"/>
  <c r="W110" i="3"/>
  <c r="R111" i="3"/>
  <c r="W111" i="3"/>
  <c r="R112" i="3"/>
  <c r="W112" i="3"/>
  <c r="R113" i="3"/>
  <c r="W113" i="3"/>
  <c r="R114" i="3"/>
  <c r="W114" i="3"/>
  <c r="R115" i="3"/>
  <c r="W115" i="3"/>
  <c r="R108" i="3"/>
  <c r="W108" i="3"/>
  <c r="R101" i="3"/>
  <c r="W101" i="3"/>
  <c r="R102" i="3"/>
  <c r="W102" i="3"/>
  <c r="R103" i="3"/>
  <c r="W103" i="3"/>
  <c r="R104" i="3"/>
  <c r="W104" i="3"/>
  <c r="R105" i="3"/>
  <c r="W105" i="3"/>
  <c r="R106" i="3"/>
  <c r="W106" i="3"/>
  <c r="R107" i="3"/>
  <c r="W107" i="3"/>
  <c r="R100" i="3"/>
  <c r="W100" i="3"/>
  <c r="R93" i="3"/>
  <c r="W93" i="3"/>
  <c r="R94" i="3"/>
  <c r="W94" i="3"/>
  <c r="R95" i="3"/>
  <c r="W95" i="3"/>
  <c r="R96" i="3"/>
  <c r="W96" i="3"/>
  <c r="R97" i="3"/>
  <c r="W97" i="3"/>
  <c r="R98" i="3"/>
  <c r="R99" i="3"/>
  <c r="W99" i="3"/>
  <c r="R92" i="3"/>
  <c r="W92" i="3"/>
  <c r="R85" i="3"/>
  <c r="W85" i="3"/>
  <c r="R86" i="3"/>
  <c r="W86" i="3"/>
  <c r="R87" i="3"/>
  <c r="W87" i="3"/>
  <c r="R88" i="3"/>
  <c r="W88" i="3"/>
  <c r="R89" i="3"/>
  <c r="W89" i="3"/>
  <c r="R90" i="3"/>
  <c r="W90" i="3"/>
  <c r="R91" i="3"/>
  <c r="W91" i="3"/>
  <c r="R84" i="3"/>
  <c r="W84" i="3"/>
  <c r="R77" i="3"/>
  <c r="W77" i="3"/>
  <c r="R78" i="3"/>
  <c r="R79" i="3"/>
  <c r="W79" i="3"/>
  <c r="R80" i="3"/>
  <c r="W80" i="3"/>
  <c r="R81" i="3"/>
  <c r="W81" i="3"/>
  <c r="R82" i="3"/>
  <c r="R83" i="3"/>
  <c r="W83" i="3"/>
  <c r="R76" i="3"/>
  <c r="W76" i="3"/>
  <c r="R69" i="3"/>
  <c r="W69" i="3"/>
  <c r="R70" i="3"/>
  <c r="R71" i="3"/>
  <c r="W71" i="3"/>
  <c r="R72" i="3"/>
  <c r="W72" i="3"/>
  <c r="R73" i="3"/>
  <c r="W73" i="3"/>
  <c r="R74" i="3"/>
  <c r="R75" i="3"/>
  <c r="W75" i="3"/>
  <c r="R68" i="3"/>
  <c r="R61" i="3"/>
  <c r="W61" i="3"/>
  <c r="R62" i="3"/>
  <c r="R63" i="3"/>
  <c r="W63" i="3"/>
  <c r="R64" i="3"/>
  <c r="W64" i="3"/>
  <c r="R65" i="3"/>
  <c r="W65" i="3"/>
  <c r="R66" i="3"/>
  <c r="R67" i="3"/>
  <c r="W67" i="3"/>
  <c r="R60" i="3"/>
  <c r="W60" i="3"/>
  <c r="R53" i="3"/>
  <c r="W53" i="3"/>
  <c r="R54" i="3"/>
  <c r="R55" i="3"/>
  <c r="W55" i="3"/>
  <c r="R56" i="3"/>
  <c r="W56" i="3"/>
  <c r="R57" i="3"/>
  <c r="W57" i="3"/>
  <c r="R58" i="3"/>
  <c r="R59" i="3"/>
  <c r="W59" i="3"/>
  <c r="R52" i="3"/>
  <c r="W52" i="3"/>
  <c r="R45" i="3"/>
  <c r="W45" i="3"/>
  <c r="R46" i="3"/>
  <c r="R47" i="3"/>
  <c r="W47" i="3"/>
  <c r="R48" i="3"/>
  <c r="W48" i="3"/>
  <c r="R49" i="3"/>
  <c r="W49" i="3"/>
  <c r="R50" i="3"/>
  <c r="R51" i="3"/>
  <c r="W51" i="3"/>
  <c r="R44" i="3"/>
  <c r="W44" i="3"/>
  <c r="R37" i="3"/>
  <c r="R38" i="3"/>
  <c r="W38" i="3"/>
  <c r="R39" i="3"/>
  <c r="W39" i="3"/>
  <c r="R40" i="3"/>
  <c r="W40" i="3"/>
  <c r="R41" i="3"/>
  <c r="W41" i="3"/>
  <c r="R42" i="3"/>
  <c r="W42" i="3"/>
  <c r="R43" i="3"/>
  <c r="W43" i="3"/>
  <c r="R36" i="3"/>
  <c r="W36" i="3"/>
  <c r="R29" i="3"/>
  <c r="W29" i="3"/>
  <c r="R30" i="3"/>
  <c r="W30" i="3"/>
  <c r="R31" i="3"/>
  <c r="W31" i="3"/>
  <c r="R32" i="3"/>
  <c r="W32" i="3"/>
  <c r="R33" i="3"/>
  <c r="W33" i="3"/>
  <c r="R34" i="3"/>
  <c r="W34" i="3"/>
  <c r="R35" i="3"/>
  <c r="W35" i="3"/>
  <c r="R28" i="3"/>
  <c r="W28" i="3"/>
  <c r="R21" i="3"/>
  <c r="W21" i="3"/>
  <c r="R22" i="3"/>
  <c r="W22" i="3"/>
  <c r="R23" i="3"/>
  <c r="W23" i="3"/>
  <c r="R24" i="3"/>
  <c r="W24" i="3"/>
  <c r="R25" i="3"/>
  <c r="W25" i="3"/>
  <c r="R26" i="3"/>
  <c r="W26" i="3"/>
  <c r="R27" i="3"/>
  <c r="W27" i="3"/>
  <c r="R20" i="3"/>
  <c r="W20" i="3"/>
  <c r="R13" i="3"/>
  <c r="W13" i="3"/>
  <c r="R14" i="3"/>
  <c r="W14" i="3"/>
  <c r="R15" i="3"/>
  <c r="W15" i="3"/>
  <c r="R16" i="3"/>
  <c r="W16" i="3"/>
  <c r="R17" i="3"/>
  <c r="W17" i="3"/>
  <c r="R18" i="3"/>
  <c r="W18" i="3"/>
  <c r="R19" i="3"/>
  <c r="W19" i="3"/>
  <c r="R12" i="3"/>
  <c r="W12" i="3"/>
  <c r="F140" i="3"/>
  <c r="F156" i="3"/>
  <c r="G189" i="3"/>
  <c r="F190" i="3"/>
  <c r="F192" i="3"/>
  <c r="G193" i="3"/>
  <c r="F194" i="3"/>
  <c r="G188" i="3"/>
  <c r="F181" i="3"/>
  <c r="F182" i="3"/>
  <c r="G185" i="3"/>
  <c r="F186" i="3"/>
  <c r="G180" i="3"/>
  <c r="G173" i="3"/>
  <c r="F174" i="3"/>
  <c r="F176" i="3"/>
  <c r="G177" i="3"/>
  <c r="F178" i="3"/>
  <c r="G172" i="3"/>
  <c r="F165" i="3"/>
  <c r="F166" i="3"/>
  <c r="G169" i="3"/>
  <c r="F170" i="3"/>
  <c r="G164" i="3"/>
  <c r="F157" i="3"/>
  <c r="F158" i="3"/>
  <c r="G161" i="3"/>
  <c r="F162" i="3"/>
  <c r="G156" i="3"/>
  <c r="F149" i="3"/>
  <c r="F150" i="3"/>
  <c r="F152" i="3"/>
  <c r="F153" i="3"/>
  <c r="F154" i="3"/>
  <c r="G148" i="3"/>
  <c r="G141" i="3"/>
  <c r="F142" i="3"/>
  <c r="F145" i="3"/>
  <c r="F146" i="3"/>
  <c r="G140" i="3"/>
  <c r="F133" i="3"/>
  <c r="F134" i="3"/>
  <c r="F136" i="3"/>
  <c r="F137" i="3"/>
  <c r="F138" i="3"/>
  <c r="G132" i="3"/>
  <c r="F125" i="3"/>
  <c r="F126" i="3"/>
  <c r="F129" i="3"/>
  <c r="F130" i="3"/>
  <c r="F117" i="3"/>
  <c r="F118" i="3"/>
  <c r="F121" i="3"/>
  <c r="F122" i="3"/>
  <c r="F109" i="3"/>
  <c r="F110" i="3"/>
  <c r="F113" i="3"/>
  <c r="F114" i="3"/>
  <c r="F101" i="3"/>
  <c r="F102" i="3"/>
  <c r="F105" i="3"/>
  <c r="F106" i="3"/>
  <c r="F93" i="3"/>
  <c r="F94" i="3"/>
  <c r="F97" i="3"/>
  <c r="F98" i="3"/>
  <c r="F85" i="3"/>
  <c r="F86" i="3"/>
  <c r="F89" i="3"/>
  <c r="F90" i="3"/>
  <c r="F77" i="3"/>
  <c r="F78" i="3"/>
  <c r="F81" i="3"/>
  <c r="F82" i="3"/>
  <c r="F69" i="3"/>
  <c r="F70" i="3"/>
  <c r="F73" i="3"/>
  <c r="F74" i="3"/>
  <c r="F61" i="3"/>
  <c r="F65" i="3"/>
  <c r="F60" i="3"/>
  <c r="F53" i="3"/>
  <c r="F57" i="3"/>
  <c r="F52" i="3"/>
  <c r="F45" i="3"/>
  <c r="F49" i="3"/>
  <c r="F44" i="3"/>
  <c r="F37" i="3"/>
  <c r="F41" i="3"/>
  <c r="F36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B188" i="3"/>
  <c r="A188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B180" i="3"/>
  <c r="A180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B172" i="3"/>
  <c r="A172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B164" i="3"/>
  <c r="A164" i="3"/>
  <c r="A157" i="3"/>
  <c r="I52" i="1"/>
  <c r="B157" i="3"/>
  <c r="A158" i="3"/>
  <c r="I53" i="1"/>
  <c r="B158" i="3"/>
  <c r="A159" i="3"/>
  <c r="I54" i="1"/>
  <c r="B159" i="3"/>
  <c r="A160" i="3"/>
  <c r="I55" i="1"/>
  <c r="B160" i="3"/>
  <c r="A161" i="3"/>
  <c r="I56" i="1"/>
  <c r="B161" i="3"/>
  <c r="A162" i="3"/>
  <c r="I57" i="1"/>
  <c r="B162" i="3"/>
  <c r="A163" i="3"/>
  <c r="I58" i="1"/>
  <c r="B163" i="3"/>
  <c r="B156" i="3"/>
  <c r="A156" i="3"/>
  <c r="A149" i="3"/>
  <c r="G52" i="1"/>
  <c r="B149" i="3"/>
  <c r="A150" i="3"/>
  <c r="G53" i="1"/>
  <c r="B150" i="3"/>
  <c r="A151" i="3"/>
  <c r="G54" i="1"/>
  <c r="B151" i="3"/>
  <c r="A152" i="3"/>
  <c r="G55" i="1"/>
  <c r="B152" i="3"/>
  <c r="A153" i="3"/>
  <c r="G56" i="1"/>
  <c r="B153" i="3"/>
  <c r="A154" i="3"/>
  <c r="G57" i="1"/>
  <c r="B154" i="3"/>
  <c r="A155" i="3"/>
  <c r="G58" i="1"/>
  <c r="B155" i="3"/>
  <c r="B148" i="3"/>
  <c r="A148" i="3"/>
  <c r="A141" i="3"/>
  <c r="E52" i="1"/>
  <c r="B141" i="3"/>
  <c r="A142" i="3"/>
  <c r="E53" i="1"/>
  <c r="B142" i="3"/>
  <c r="A143" i="3"/>
  <c r="E54" i="1"/>
  <c r="B143" i="3"/>
  <c r="A144" i="3"/>
  <c r="E55" i="1"/>
  <c r="B144" i="3"/>
  <c r="A145" i="3"/>
  <c r="E56" i="1"/>
  <c r="B145" i="3"/>
  <c r="A146" i="3"/>
  <c r="E57" i="1"/>
  <c r="B146" i="3"/>
  <c r="A147" i="3"/>
  <c r="E58" i="1"/>
  <c r="B147" i="3"/>
  <c r="B140" i="3"/>
  <c r="A140" i="3"/>
  <c r="A133" i="3"/>
  <c r="C52" i="1"/>
  <c r="B133" i="3"/>
  <c r="A134" i="3"/>
  <c r="C53" i="1"/>
  <c r="B134" i="3"/>
  <c r="A135" i="3"/>
  <c r="C54" i="1"/>
  <c r="B135" i="3"/>
  <c r="A136" i="3"/>
  <c r="C55" i="1"/>
  <c r="B136" i="3"/>
  <c r="A137" i="3"/>
  <c r="C56" i="1"/>
  <c r="B137" i="3"/>
  <c r="A138" i="3"/>
  <c r="C57" i="1"/>
  <c r="B138" i="3"/>
  <c r="A139" i="3"/>
  <c r="C58" i="1"/>
  <c r="B139" i="3"/>
  <c r="B132" i="3"/>
  <c r="A132" i="3"/>
  <c r="A125" i="3"/>
  <c r="I42" i="1"/>
  <c r="B125" i="3"/>
  <c r="A126" i="3"/>
  <c r="I43" i="1"/>
  <c r="B126" i="3"/>
  <c r="A127" i="3"/>
  <c r="I44" i="1"/>
  <c r="B127" i="3"/>
  <c r="A128" i="3"/>
  <c r="I45" i="1"/>
  <c r="B128" i="3"/>
  <c r="A129" i="3"/>
  <c r="I46" i="1"/>
  <c r="B129" i="3"/>
  <c r="A130" i="3"/>
  <c r="I47" i="1"/>
  <c r="B130" i="3"/>
  <c r="A131" i="3"/>
  <c r="I48" i="1"/>
  <c r="B131" i="3"/>
  <c r="B124" i="3"/>
  <c r="A124" i="3"/>
  <c r="A117" i="3"/>
  <c r="G42" i="1"/>
  <c r="B117" i="3"/>
  <c r="A118" i="3"/>
  <c r="G43" i="1"/>
  <c r="B118" i="3"/>
  <c r="A119" i="3"/>
  <c r="G44" i="1"/>
  <c r="B119" i="3"/>
  <c r="A120" i="3"/>
  <c r="G45" i="1"/>
  <c r="B120" i="3"/>
  <c r="A121" i="3"/>
  <c r="G46" i="1"/>
  <c r="B121" i="3"/>
  <c r="A122" i="3"/>
  <c r="G47" i="1"/>
  <c r="B122" i="3"/>
  <c r="A123" i="3"/>
  <c r="G48" i="1"/>
  <c r="B123" i="3"/>
  <c r="B116" i="3"/>
  <c r="A116" i="3"/>
  <c r="A109" i="3"/>
  <c r="E42" i="1"/>
  <c r="B109" i="3"/>
  <c r="A110" i="3"/>
  <c r="E43" i="1"/>
  <c r="B110" i="3"/>
  <c r="A111" i="3"/>
  <c r="E44" i="1"/>
  <c r="B111" i="3"/>
  <c r="A112" i="3"/>
  <c r="E45" i="1"/>
  <c r="B112" i="3"/>
  <c r="A113" i="3"/>
  <c r="E46" i="1"/>
  <c r="B113" i="3"/>
  <c r="A114" i="3"/>
  <c r="E47" i="1"/>
  <c r="B114" i="3"/>
  <c r="A115" i="3"/>
  <c r="E48" i="1"/>
  <c r="B115" i="3"/>
  <c r="B108" i="3"/>
  <c r="A108" i="3"/>
  <c r="A101" i="3"/>
  <c r="C42" i="1"/>
  <c r="B101" i="3"/>
  <c r="A102" i="3"/>
  <c r="C43" i="1"/>
  <c r="B102" i="3"/>
  <c r="A103" i="3"/>
  <c r="C44" i="1"/>
  <c r="B103" i="3"/>
  <c r="A104" i="3"/>
  <c r="C45" i="1"/>
  <c r="B104" i="3"/>
  <c r="A105" i="3"/>
  <c r="C46" i="1"/>
  <c r="B105" i="3"/>
  <c r="A106" i="3"/>
  <c r="C47" i="1"/>
  <c r="B106" i="3"/>
  <c r="A107" i="3"/>
  <c r="C48" i="1"/>
  <c r="B107" i="3"/>
  <c r="B100" i="3"/>
  <c r="A100" i="3"/>
  <c r="A93" i="3"/>
  <c r="A94" i="3"/>
  <c r="I32" i="1"/>
  <c r="I33" i="1"/>
  <c r="B94" i="3"/>
  <c r="A95" i="3"/>
  <c r="A96" i="3"/>
  <c r="I34" i="1"/>
  <c r="I35" i="1"/>
  <c r="B96" i="3"/>
  <c r="A97" i="3"/>
  <c r="A98" i="3"/>
  <c r="I36" i="1"/>
  <c r="I37" i="1"/>
  <c r="B98" i="3"/>
  <c r="A99" i="3"/>
  <c r="B92" i="3"/>
  <c r="A92" i="3"/>
  <c r="A85" i="3"/>
  <c r="A86" i="3"/>
  <c r="G32" i="1"/>
  <c r="G33" i="1"/>
  <c r="B86" i="3"/>
  <c r="A87" i="3"/>
  <c r="A88" i="3"/>
  <c r="G34" i="1"/>
  <c r="G35" i="1"/>
  <c r="B88" i="3"/>
  <c r="A89" i="3"/>
  <c r="A90" i="3"/>
  <c r="G36" i="1"/>
  <c r="G37" i="1"/>
  <c r="B90" i="3"/>
  <c r="A91" i="3"/>
  <c r="B84" i="3"/>
  <c r="A84" i="3"/>
  <c r="A77" i="3"/>
  <c r="A78" i="3"/>
  <c r="E32" i="1"/>
  <c r="E33" i="1"/>
  <c r="B78" i="3"/>
  <c r="A79" i="3"/>
  <c r="A80" i="3"/>
  <c r="E34" i="1"/>
  <c r="E35" i="1"/>
  <c r="B80" i="3"/>
  <c r="A81" i="3"/>
  <c r="A82" i="3"/>
  <c r="E36" i="1"/>
  <c r="E37" i="1"/>
  <c r="B82" i="3"/>
  <c r="A83" i="3"/>
  <c r="B76" i="3"/>
  <c r="A76" i="3"/>
  <c r="A69" i="3"/>
  <c r="A70" i="3"/>
  <c r="A71" i="3"/>
  <c r="A72" i="3"/>
  <c r="A73" i="3"/>
  <c r="A74" i="3"/>
  <c r="A75" i="3"/>
  <c r="B68" i="3"/>
  <c r="A68" i="3"/>
  <c r="A61" i="3"/>
  <c r="A62" i="3"/>
  <c r="A63" i="3"/>
  <c r="A64" i="3"/>
  <c r="A65" i="3"/>
  <c r="A66" i="3"/>
  <c r="A67" i="3"/>
  <c r="B60" i="3"/>
  <c r="A60" i="3"/>
  <c r="A53" i="3"/>
  <c r="A54" i="3"/>
  <c r="A55" i="3"/>
  <c r="A56" i="3"/>
  <c r="A57" i="3"/>
  <c r="A58" i="3"/>
  <c r="A59" i="3"/>
  <c r="B52" i="3"/>
  <c r="A52" i="3"/>
  <c r="A45" i="3"/>
  <c r="A46" i="3"/>
  <c r="E22" i="1"/>
  <c r="E23" i="1"/>
  <c r="B46" i="3"/>
  <c r="A47" i="3"/>
  <c r="A48" i="3"/>
  <c r="E24" i="1"/>
  <c r="E25" i="1"/>
  <c r="B48" i="3"/>
  <c r="A49" i="3"/>
  <c r="A50" i="3"/>
  <c r="E26" i="1"/>
  <c r="E27" i="1"/>
  <c r="B50" i="3"/>
  <c r="A51" i="3"/>
  <c r="B44" i="3"/>
  <c r="A44" i="3"/>
  <c r="A37" i="3"/>
  <c r="A38" i="3"/>
  <c r="C22" i="1"/>
  <c r="C23" i="1"/>
  <c r="B38" i="3"/>
  <c r="A39" i="3"/>
  <c r="A40" i="3"/>
  <c r="C24" i="1"/>
  <c r="C25" i="1"/>
  <c r="B40" i="3"/>
  <c r="A41" i="3"/>
  <c r="A42" i="3"/>
  <c r="C26" i="1"/>
  <c r="C27" i="1"/>
  <c r="B42" i="3"/>
  <c r="A43" i="3"/>
  <c r="B36" i="3"/>
  <c r="A36" i="3"/>
  <c r="R5" i="3"/>
  <c r="W5" i="3"/>
  <c r="R6" i="3"/>
  <c r="W6" i="3"/>
  <c r="R7" i="3"/>
  <c r="W7" i="3"/>
  <c r="R8" i="3"/>
  <c r="W8" i="3"/>
  <c r="R9" i="3"/>
  <c r="W9" i="3"/>
  <c r="R10" i="3"/>
  <c r="R11" i="3"/>
  <c r="W11" i="3"/>
  <c r="R4" i="3"/>
  <c r="W4" i="3"/>
  <c r="G12" i="1"/>
  <c r="G13" i="1"/>
  <c r="G14" i="1"/>
  <c r="G15" i="1"/>
  <c r="G16" i="1"/>
  <c r="G17" i="1"/>
  <c r="G18" i="1"/>
  <c r="I12" i="1"/>
  <c r="I13" i="1"/>
  <c r="I14" i="1"/>
  <c r="I15" i="1"/>
  <c r="I16" i="1"/>
  <c r="I17" i="1"/>
  <c r="I18" i="1"/>
  <c r="E12" i="1"/>
  <c r="E13" i="1"/>
  <c r="E14" i="1"/>
  <c r="E15" i="1"/>
  <c r="E16" i="1"/>
  <c r="E17" i="1"/>
  <c r="E18" i="1"/>
  <c r="I22" i="1"/>
  <c r="I23" i="1"/>
  <c r="I24" i="1"/>
  <c r="I25" i="1"/>
  <c r="I26" i="1"/>
  <c r="I27" i="1"/>
  <c r="I28" i="1"/>
  <c r="B67" i="3"/>
  <c r="G22" i="1"/>
  <c r="G23" i="1"/>
  <c r="G24" i="1"/>
  <c r="G25" i="1"/>
  <c r="G26" i="1"/>
  <c r="G27" i="1"/>
  <c r="G28" i="1"/>
  <c r="B59" i="3"/>
  <c r="E28" i="1"/>
  <c r="B51" i="3"/>
  <c r="C28" i="1"/>
  <c r="B43" i="3"/>
  <c r="I38" i="1"/>
  <c r="B99" i="3"/>
  <c r="G38" i="1"/>
  <c r="B91" i="3"/>
  <c r="E38" i="1"/>
  <c r="B83" i="3"/>
  <c r="C32" i="1"/>
  <c r="C33" i="1"/>
  <c r="C34" i="1"/>
  <c r="C35" i="1"/>
  <c r="C36" i="1"/>
  <c r="C37" i="1"/>
  <c r="C38" i="1"/>
  <c r="B75" i="3"/>
  <c r="B56" i="3"/>
  <c r="V30" i="3"/>
  <c r="U170" i="3"/>
  <c r="Z12" i="3"/>
  <c r="AA12" i="3"/>
  <c r="Z20" i="3"/>
  <c r="AA20" i="3"/>
  <c r="Z52" i="3"/>
  <c r="AA52" i="3"/>
  <c r="Z60" i="3"/>
  <c r="AA60" i="3"/>
  <c r="U68" i="3"/>
  <c r="W68" i="3"/>
  <c r="Z76" i="3"/>
  <c r="AA76" i="3"/>
  <c r="Z84" i="3"/>
  <c r="AA84" i="3"/>
  <c r="Z92" i="3"/>
  <c r="AA92" i="3"/>
  <c r="Z108" i="3"/>
  <c r="AA108" i="3"/>
  <c r="Z128" i="3"/>
  <c r="AA128" i="3"/>
  <c r="Z148" i="3"/>
  <c r="AA148" i="3"/>
  <c r="Z152" i="3"/>
  <c r="AA152" i="3"/>
  <c r="Z156" i="3"/>
  <c r="AA156" i="3"/>
  <c r="Z160" i="3"/>
  <c r="AA160" i="3"/>
  <c r="Z164" i="3"/>
  <c r="AA164" i="3"/>
  <c r="Z168" i="3"/>
  <c r="AA168" i="3"/>
  <c r="Z172" i="3"/>
  <c r="AA172" i="3"/>
  <c r="Z176" i="3"/>
  <c r="AA176" i="3"/>
  <c r="Z180" i="3"/>
  <c r="AA180" i="3"/>
  <c r="Z188" i="3"/>
  <c r="AA188" i="3"/>
  <c r="Z192" i="3"/>
  <c r="AA192" i="3"/>
  <c r="V157" i="3"/>
  <c r="Y157" i="3"/>
  <c r="Z157" i="3"/>
  <c r="V4" i="3"/>
  <c r="V8" i="3"/>
  <c r="Z5" i="3"/>
  <c r="AA5" i="3"/>
  <c r="U18" i="3"/>
  <c r="U90" i="3"/>
  <c r="U188" i="3"/>
  <c r="Z19" i="3"/>
  <c r="AA19" i="3"/>
  <c r="Z15" i="3"/>
  <c r="AA15" i="3"/>
  <c r="Z27" i="3"/>
  <c r="AA27" i="3"/>
  <c r="Z23" i="3"/>
  <c r="AA23" i="3"/>
  <c r="Z35" i="3"/>
  <c r="AA35" i="3"/>
  <c r="Z31" i="3"/>
  <c r="AA31" i="3"/>
  <c r="Z43" i="3"/>
  <c r="AA43" i="3"/>
  <c r="Z39" i="3"/>
  <c r="AA39" i="3"/>
  <c r="Z51" i="3"/>
  <c r="AA51" i="3"/>
  <c r="Z47" i="3"/>
  <c r="AA47" i="3"/>
  <c r="Z59" i="3"/>
  <c r="AA59" i="3"/>
  <c r="Z55" i="3"/>
  <c r="AA55" i="3"/>
  <c r="Z67" i="3"/>
  <c r="AA67" i="3"/>
  <c r="Z63" i="3"/>
  <c r="AA63" i="3"/>
  <c r="Z75" i="3"/>
  <c r="AA75" i="3"/>
  <c r="Z71" i="3"/>
  <c r="AA71" i="3"/>
  <c r="Z83" i="3"/>
  <c r="AA83" i="3"/>
  <c r="Z79" i="3"/>
  <c r="AA79" i="3"/>
  <c r="Z91" i="3"/>
  <c r="AA91" i="3"/>
  <c r="Z87" i="3"/>
  <c r="AA87" i="3"/>
  <c r="Z99" i="3"/>
  <c r="AA99" i="3"/>
  <c r="Z95" i="3"/>
  <c r="AA95" i="3"/>
  <c r="Z107" i="3"/>
  <c r="AA107" i="3"/>
  <c r="Z103" i="3"/>
  <c r="AA103" i="3"/>
  <c r="Z115" i="3"/>
  <c r="AA115" i="3"/>
  <c r="Z111" i="3"/>
  <c r="AA111" i="3"/>
  <c r="Z123" i="3"/>
  <c r="AA123" i="3"/>
  <c r="Z119" i="3"/>
  <c r="AA119" i="3"/>
  <c r="Z131" i="3"/>
  <c r="AA131" i="3"/>
  <c r="Z127" i="3"/>
  <c r="AA127" i="3"/>
  <c r="Z139" i="3"/>
  <c r="AA139" i="3"/>
  <c r="Z135" i="3"/>
  <c r="AA135" i="3"/>
  <c r="Z147" i="3"/>
  <c r="AA147" i="3"/>
  <c r="Z143" i="3"/>
  <c r="AA143" i="3"/>
  <c r="Z155" i="3"/>
  <c r="AA155" i="3"/>
  <c r="Z151" i="3"/>
  <c r="AA151" i="3"/>
  <c r="Z163" i="3"/>
  <c r="AA163" i="3"/>
  <c r="Z159" i="3"/>
  <c r="AA159" i="3"/>
  <c r="Z171" i="3"/>
  <c r="AA171" i="3"/>
  <c r="Z167" i="3"/>
  <c r="AA167" i="3"/>
  <c r="Z179" i="3"/>
  <c r="AA179" i="3"/>
  <c r="Z175" i="3"/>
  <c r="AA175" i="3"/>
  <c r="Z187" i="3"/>
  <c r="AA187" i="3"/>
  <c r="Z183" i="3"/>
  <c r="AA183" i="3"/>
  <c r="Z195" i="3"/>
  <c r="AA195" i="3"/>
  <c r="Z191" i="3"/>
  <c r="AA191" i="3"/>
  <c r="AA4" i="3"/>
  <c r="Z4" i="3"/>
  <c r="Z9" i="3"/>
  <c r="AA9" i="3"/>
  <c r="Z6" i="3"/>
  <c r="AA6" i="3"/>
  <c r="Z16" i="3"/>
  <c r="AA16" i="3"/>
  <c r="Z56" i="3"/>
  <c r="AA56" i="3"/>
  <c r="Z64" i="3"/>
  <c r="AA64" i="3"/>
  <c r="Z72" i="3"/>
  <c r="AA72" i="3"/>
  <c r="Z80" i="3"/>
  <c r="AA80" i="3"/>
  <c r="Z11" i="3"/>
  <c r="AA11" i="3"/>
  <c r="Z8" i="3"/>
  <c r="AA8" i="3"/>
  <c r="V44" i="3"/>
  <c r="Z18" i="3"/>
  <c r="AA18" i="3"/>
  <c r="Z14" i="3"/>
  <c r="AA14" i="3"/>
  <c r="Z26" i="3"/>
  <c r="AA26" i="3"/>
  <c r="U50" i="3"/>
  <c r="W50" i="3"/>
  <c r="V46" i="3"/>
  <c r="W46" i="3"/>
  <c r="V58" i="3"/>
  <c r="W58" i="3"/>
  <c r="U54" i="3"/>
  <c r="W54" i="3"/>
  <c r="V66" i="3"/>
  <c r="W66" i="3"/>
  <c r="V62" i="3"/>
  <c r="W62" i="3"/>
  <c r="V74" i="3"/>
  <c r="W74" i="3"/>
  <c r="U70" i="3"/>
  <c r="W70" i="3"/>
  <c r="V82" i="3"/>
  <c r="W82" i="3"/>
  <c r="U78" i="3"/>
  <c r="W78" i="3"/>
  <c r="Z90" i="3"/>
  <c r="AA90" i="3"/>
  <c r="Z86" i="3"/>
  <c r="AA86" i="3"/>
  <c r="U98" i="3"/>
  <c r="W98" i="3"/>
  <c r="Z94" i="3"/>
  <c r="AA94" i="3"/>
  <c r="Z106" i="3"/>
  <c r="AA106" i="3"/>
  <c r="Z114" i="3"/>
  <c r="AA114" i="3"/>
  <c r="Z110" i="3"/>
  <c r="AA110" i="3"/>
  <c r="Z118" i="3"/>
  <c r="AA118" i="3"/>
  <c r="Z126" i="3"/>
  <c r="AA126" i="3"/>
  <c r="Z146" i="3"/>
  <c r="AA146" i="3"/>
  <c r="Z142" i="3"/>
  <c r="AA142" i="3"/>
  <c r="Z154" i="3"/>
  <c r="AA154" i="3"/>
  <c r="U150" i="3"/>
  <c r="W150" i="3"/>
  <c r="Z162" i="3"/>
  <c r="AA162" i="3"/>
  <c r="Z158" i="3"/>
  <c r="AA158" i="3"/>
  <c r="Z170" i="3"/>
  <c r="AA170" i="3"/>
  <c r="Z166" i="3"/>
  <c r="AA166" i="3"/>
  <c r="V178" i="3"/>
  <c r="W178" i="3"/>
  <c r="U174" i="3"/>
  <c r="W174" i="3"/>
  <c r="Z186" i="3"/>
  <c r="AA186" i="3"/>
  <c r="Z182" i="3"/>
  <c r="AA182" i="3"/>
  <c r="Z194" i="3"/>
  <c r="AA194" i="3"/>
  <c r="Z190" i="3"/>
  <c r="AA190" i="3"/>
  <c r="U184" i="3"/>
  <c r="Y184" i="3"/>
  <c r="Z184" i="3"/>
  <c r="U144" i="3"/>
  <c r="Y144" i="3"/>
  <c r="Z144" i="3"/>
  <c r="U140" i="3"/>
  <c r="Y140" i="3"/>
  <c r="Z140" i="3"/>
  <c r="U138" i="3"/>
  <c r="Y138" i="3"/>
  <c r="Z138" i="3"/>
  <c r="V136" i="3"/>
  <c r="Y136" i="3"/>
  <c r="Z136" i="3"/>
  <c r="V134" i="3"/>
  <c r="Y134" i="3"/>
  <c r="Z134" i="3"/>
  <c r="U132" i="3"/>
  <c r="Y132" i="3"/>
  <c r="Z132" i="3"/>
  <c r="U130" i="3"/>
  <c r="Y130" i="3"/>
  <c r="Z130" i="3"/>
  <c r="U124" i="3"/>
  <c r="Y124" i="3"/>
  <c r="Z124" i="3"/>
  <c r="U122" i="3"/>
  <c r="Y122" i="3"/>
  <c r="Z122" i="3"/>
  <c r="U120" i="3"/>
  <c r="Y120" i="3"/>
  <c r="Z120" i="3"/>
  <c r="U116" i="3"/>
  <c r="Y116" i="3"/>
  <c r="Z116" i="3"/>
  <c r="U112" i="3"/>
  <c r="Y112" i="3"/>
  <c r="Z112" i="3"/>
  <c r="V104" i="3"/>
  <c r="Y104" i="3"/>
  <c r="Z104" i="3"/>
  <c r="V102" i="3"/>
  <c r="Y102" i="3"/>
  <c r="Z102" i="3"/>
  <c r="V100" i="3"/>
  <c r="Y100" i="3"/>
  <c r="Z100" i="3"/>
  <c r="V96" i="3"/>
  <c r="Y96" i="3"/>
  <c r="Z96" i="3"/>
  <c r="V88" i="3"/>
  <c r="Y88" i="3"/>
  <c r="AA88" i="3"/>
  <c r="U48" i="3"/>
  <c r="Y48" i="3"/>
  <c r="Z48" i="3"/>
  <c r="U44" i="3"/>
  <c r="Y44" i="3"/>
  <c r="Z44" i="3"/>
  <c r="U42" i="3"/>
  <c r="Y42" i="3"/>
  <c r="Z42" i="3"/>
  <c r="V40" i="3"/>
  <c r="Y40" i="3"/>
  <c r="AA40" i="3"/>
  <c r="V38" i="3"/>
  <c r="Y38" i="3"/>
  <c r="Z38" i="3"/>
  <c r="V36" i="3"/>
  <c r="Y36" i="3"/>
  <c r="Z36" i="3"/>
  <c r="V34" i="3"/>
  <c r="Y34" i="3"/>
  <c r="Z34" i="3"/>
  <c r="V32" i="3"/>
  <c r="Y32" i="3"/>
  <c r="Z32" i="3"/>
  <c r="U30" i="3"/>
  <c r="Y30" i="3"/>
  <c r="Z30" i="3"/>
  <c r="U28" i="3"/>
  <c r="Y28" i="3"/>
  <c r="Z28" i="3"/>
  <c r="U24" i="3"/>
  <c r="Y24" i="3"/>
  <c r="AA24" i="3"/>
  <c r="V22" i="3"/>
  <c r="Y22" i="3"/>
  <c r="Z22" i="3"/>
  <c r="U10" i="3"/>
  <c r="W10" i="3"/>
  <c r="Z7" i="3"/>
  <c r="AA7" i="3"/>
  <c r="U36" i="3"/>
  <c r="U134" i="3"/>
  <c r="Z17" i="3"/>
  <c r="AA17" i="3"/>
  <c r="Z13" i="3"/>
  <c r="AA13" i="3"/>
  <c r="Z25" i="3"/>
  <c r="AA25" i="3"/>
  <c r="Z21" i="3"/>
  <c r="AA21" i="3"/>
  <c r="Z33" i="3"/>
  <c r="AA33" i="3"/>
  <c r="Z29" i="3"/>
  <c r="AA29" i="3"/>
  <c r="Z41" i="3"/>
  <c r="AA41" i="3"/>
  <c r="U37" i="3"/>
  <c r="W37" i="3"/>
  <c r="Z49" i="3"/>
  <c r="AA49" i="3"/>
  <c r="Z45" i="3"/>
  <c r="AA45" i="3"/>
  <c r="Z57" i="3"/>
  <c r="AA57" i="3"/>
  <c r="Z53" i="3"/>
  <c r="AA53" i="3"/>
  <c r="Z65" i="3"/>
  <c r="AA65" i="3"/>
  <c r="Z61" i="3"/>
  <c r="AA61" i="3"/>
  <c r="Z73" i="3"/>
  <c r="AA73" i="3"/>
  <c r="Z69" i="3"/>
  <c r="AA69" i="3"/>
  <c r="Z81" i="3"/>
  <c r="AA81" i="3"/>
  <c r="Z77" i="3"/>
  <c r="AA77" i="3"/>
  <c r="Z89" i="3"/>
  <c r="AA89" i="3"/>
  <c r="Z85" i="3"/>
  <c r="AA85" i="3"/>
  <c r="Z97" i="3"/>
  <c r="AA97" i="3"/>
  <c r="Z93" i="3"/>
  <c r="AA93" i="3"/>
  <c r="Z105" i="3"/>
  <c r="AA105" i="3"/>
  <c r="Z101" i="3"/>
  <c r="AA101" i="3"/>
  <c r="Z113" i="3"/>
  <c r="AA113" i="3"/>
  <c r="Z109" i="3"/>
  <c r="AA109" i="3"/>
  <c r="Z121" i="3"/>
  <c r="AA121" i="3"/>
  <c r="Z117" i="3"/>
  <c r="AA117" i="3"/>
  <c r="Z129" i="3"/>
  <c r="AA129" i="3"/>
  <c r="Z125" i="3"/>
  <c r="AA125" i="3"/>
  <c r="Z137" i="3"/>
  <c r="AA137" i="3"/>
  <c r="U133" i="3"/>
  <c r="W133" i="3"/>
  <c r="Z145" i="3"/>
  <c r="AA145" i="3"/>
  <c r="Z141" i="3"/>
  <c r="AA141" i="3"/>
  <c r="Z153" i="3"/>
  <c r="AA153" i="3"/>
  <c r="Z149" i="3"/>
  <c r="AA149" i="3"/>
  <c r="AA161" i="3"/>
  <c r="Z161" i="3"/>
  <c r="AA169" i="3"/>
  <c r="Z169" i="3"/>
  <c r="Z165" i="3"/>
  <c r="AA165" i="3"/>
  <c r="Z177" i="3"/>
  <c r="AA177" i="3"/>
  <c r="Z173" i="3"/>
  <c r="AA173" i="3"/>
  <c r="Z185" i="3"/>
  <c r="AA185" i="3"/>
  <c r="Z181" i="3"/>
  <c r="AA181" i="3"/>
  <c r="Z193" i="3"/>
  <c r="AA193" i="3"/>
  <c r="Z189" i="3"/>
  <c r="AA189" i="3"/>
  <c r="B54" i="3"/>
  <c r="B58" i="3"/>
  <c r="G138" i="3"/>
  <c r="G134" i="3"/>
  <c r="G147" i="3"/>
  <c r="G143" i="3"/>
  <c r="G154" i="3"/>
  <c r="G151" i="3"/>
  <c r="G150" i="3"/>
  <c r="G163" i="3"/>
  <c r="G159" i="3"/>
  <c r="G158" i="3"/>
  <c r="F180" i="3"/>
  <c r="F19" i="3"/>
  <c r="F15" i="3"/>
  <c r="F27" i="3"/>
  <c r="F23" i="3"/>
  <c r="F35" i="3"/>
  <c r="G31" i="3"/>
  <c r="F75" i="3"/>
  <c r="F71" i="3"/>
  <c r="F83" i="3"/>
  <c r="F79" i="3"/>
  <c r="F91" i="3"/>
  <c r="F87" i="3"/>
  <c r="F99" i="3"/>
  <c r="F95" i="3"/>
  <c r="F107" i="3"/>
  <c r="F103" i="3"/>
  <c r="F115" i="3"/>
  <c r="F111" i="3"/>
  <c r="F123" i="3"/>
  <c r="F119" i="3"/>
  <c r="F131" i="3"/>
  <c r="F127" i="3"/>
  <c r="F139" i="3"/>
  <c r="F135" i="3"/>
  <c r="F147" i="3"/>
  <c r="F143" i="3"/>
  <c r="F155" i="3"/>
  <c r="F151" i="3"/>
  <c r="F163" i="3"/>
  <c r="F159" i="3"/>
  <c r="F164" i="3"/>
  <c r="F148" i="3"/>
  <c r="F132" i="3"/>
  <c r="G139" i="3"/>
  <c r="G135" i="3"/>
  <c r="G146" i="3"/>
  <c r="G142" i="3"/>
  <c r="G155" i="3"/>
  <c r="G162" i="3"/>
  <c r="G10" i="3"/>
  <c r="G6" i="3"/>
  <c r="F12" i="3"/>
  <c r="G18" i="3"/>
  <c r="F16" i="3"/>
  <c r="G14" i="3"/>
  <c r="F20" i="3"/>
  <c r="G26" i="3"/>
  <c r="F24" i="3"/>
  <c r="G22" i="3"/>
  <c r="F28" i="3"/>
  <c r="F68" i="3"/>
  <c r="G74" i="3"/>
  <c r="F72" i="3"/>
  <c r="G70" i="3"/>
  <c r="F76" i="3"/>
  <c r="G82" i="3"/>
  <c r="F80" i="3"/>
  <c r="G78" i="3"/>
  <c r="F84" i="3"/>
  <c r="G90" i="3"/>
  <c r="F88" i="3"/>
  <c r="G86" i="3"/>
  <c r="F92" i="3"/>
  <c r="G98" i="3"/>
  <c r="F96" i="3"/>
  <c r="G94" i="3"/>
  <c r="F100" i="3"/>
  <c r="G106" i="3"/>
  <c r="F104" i="3"/>
  <c r="G102" i="3"/>
  <c r="F108" i="3"/>
  <c r="G114" i="3"/>
  <c r="F112" i="3"/>
  <c r="G110" i="3"/>
  <c r="F116" i="3"/>
  <c r="G122" i="3"/>
  <c r="F120" i="3"/>
  <c r="G118" i="3"/>
  <c r="F124" i="3"/>
  <c r="G130" i="3"/>
  <c r="F128" i="3"/>
  <c r="G126" i="3"/>
  <c r="G136" i="3"/>
  <c r="G144" i="3"/>
  <c r="G152" i="3"/>
  <c r="G160" i="3"/>
  <c r="F160" i="3"/>
  <c r="F144" i="3"/>
  <c r="G128" i="3"/>
  <c r="V164" i="3"/>
  <c r="V194" i="3"/>
  <c r="U190" i="3"/>
  <c r="U186" i="3"/>
  <c r="U178" i="3"/>
  <c r="U166" i="3"/>
  <c r="U74" i="3"/>
  <c r="V76" i="3"/>
  <c r="U84" i="3"/>
  <c r="V98" i="3"/>
  <c r="V94" i="3"/>
  <c r="V48" i="3"/>
  <c r="U52" i="3"/>
  <c r="U56" i="3"/>
  <c r="V60" i="3"/>
  <c r="V64" i="3"/>
  <c r="U60" i="3"/>
  <c r="V65" i="3"/>
  <c r="U14" i="3"/>
  <c r="U21" i="3"/>
  <c r="U33" i="3"/>
  <c r="U12" i="3"/>
  <c r="U20" i="3"/>
  <c r="U148" i="3"/>
  <c r="U156" i="3"/>
  <c r="U160" i="3"/>
  <c r="V156" i="3"/>
  <c r="V114" i="3"/>
  <c r="U110" i="3"/>
  <c r="V116" i="3"/>
  <c r="V52" i="3"/>
  <c r="V148" i="3"/>
  <c r="V108" i="3"/>
  <c r="U146" i="3"/>
  <c r="U142" i="3"/>
  <c r="U154" i="3"/>
  <c r="U162" i="3"/>
  <c r="V158" i="3"/>
  <c r="V129" i="3"/>
  <c r="V127" i="3"/>
  <c r="V125" i="3"/>
  <c r="U4" i="3"/>
  <c r="V42" i="3"/>
  <c r="U34" i="3"/>
  <c r="V56" i="3"/>
  <c r="V68" i="3"/>
  <c r="U19" i="3"/>
  <c r="V24" i="3"/>
  <c r="V28" i="3"/>
  <c r="V90" i="3"/>
  <c r="U86" i="3"/>
  <c r="V124" i="3"/>
  <c r="U128" i="3"/>
  <c r="V141" i="3"/>
  <c r="V186" i="3"/>
  <c r="U182" i="3"/>
  <c r="U194" i="3"/>
  <c r="V172" i="3"/>
  <c r="U168" i="3"/>
  <c r="U114" i="3"/>
  <c r="V84" i="3"/>
  <c r="U82" i="3"/>
  <c r="V80" i="3"/>
  <c r="V20" i="3"/>
  <c r="V18" i="3"/>
  <c r="U16" i="3"/>
  <c r="V14" i="3"/>
  <c r="U38" i="3"/>
  <c r="U66" i="3"/>
  <c r="U94" i="3"/>
  <c r="U158" i="3"/>
  <c r="V17" i="3"/>
  <c r="U13" i="3"/>
  <c r="V26" i="3"/>
  <c r="U22" i="3"/>
  <c r="V83" i="3"/>
  <c r="U88" i="3"/>
  <c r="U92" i="3"/>
  <c r="V113" i="3"/>
  <c r="V122" i="3"/>
  <c r="U118" i="3"/>
  <c r="V130" i="3"/>
  <c r="U126" i="3"/>
  <c r="V188" i="3"/>
  <c r="U192" i="3"/>
  <c r="V179" i="3"/>
  <c r="V175" i="3"/>
  <c r="V109" i="3"/>
  <c r="V11" i="3"/>
  <c r="U8" i="3"/>
  <c r="V50" i="3"/>
  <c r="V54" i="3"/>
  <c r="U62" i="3"/>
  <c r="V142" i="3"/>
  <c r="U32" i="3"/>
  <c r="U40" i="3"/>
  <c r="U49" i="3"/>
  <c r="U61" i="3"/>
  <c r="V177" i="3"/>
  <c r="V152" i="3"/>
  <c r="V9" i="3"/>
  <c r="U6" i="3"/>
  <c r="U46" i="3"/>
  <c r="U26" i="3"/>
  <c r="V12" i="3"/>
  <c r="U58" i="3"/>
  <c r="U76" i="3"/>
  <c r="V92" i="3"/>
  <c r="V55" i="3"/>
  <c r="V163" i="3"/>
  <c r="U172" i="3"/>
  <c r="U176" i="3"/>
  <c r="U180" i="3"/>
  <c r="V75" i="3"/>
  <c r="V63" i="3"/>
  <c r="V53" i="3"/>
  <c r="V137" i="3"/>
  <c r="V180" i="3"/>
  <c r="V193" i="3"/>
  <c r="V189" i="3"/>
  <c r="V185" i="3"/>
  <c r="V173" i="3"/>
  <c r="U169" i="3"/>
  <c r="V165" i="3"/>
  <c r="U149" i="3"/>
  <c r="V143" i="3"/>
  <c r="V133" i="3"/>
  <c r="V131" i="3"/>
  <c r="V121" i="3"/>
  <c r="V117" i="3"/>
  <c r="V105" i="3"/>
  <c r="V101" i="3"/>
  <c r="U73" i="3"/>
  <c r="U69" i="3"/>
  <c r="V67" i="3"/>
  <c r="U65" i="3"/>
  <c r="V59" i="3"/>
  <c r="V57" i="3"/>
  <c r="V49" i="3"/>
  <c r="U45" i="3"/>
  <c r="V41" i="3"/>
  <c r="U39" i="3"/>
  <c r="V37" i="3"/>
  <c r="U29" i="3"/>
  <c r="U25" i="3"/>
  <c r="U17" i="3"/>
  <c r="U15" i="3"/>
  <c r="V7" i="3"/>
  <c r="U5" i="3"/>
  <c r="G170" i="3"/>
  <c r="G178" i="3"/>
  <c r="G175" i="3"/>
  <c r="G174" i="3"/>
  <c r="G187" i="3"/>
  <c r="G195" i="3"/>
  <c r="G194" i="3"/>
  <c r="G191" i="3"/>
  <c r="F171" i="3"/>
  <c r="F167" i="3"/>
  <c r="F179" i="3"/>
  <c r="F175" i="3"/>
  <c r="F187" i="3"/>
  <c r="F183" i="3"/>
  <c r="F195" i="3"/>
  <c r="F191" i="3"/>
  <c r="F188" i="3"/>
  <c r="F172" i="3"/>
  <c r="G171" i="3"/>
  <c r="G167" i="3"/>
  <c r="G166" i="3"/>
  <c r="G179" i="3"/>
  <c r="G186" i="3"/>
  <c r="G183" i="3"/>
  <c r="G182" i="3"/>
  <c r="G190" i="3"/>
  <c r="G168" i="3"/>
  <c r="G176" i="3"/>
  <c r="G184" i="3"/>
  <c r="G192" i="3"/>
  <c r="F184" i="3"/>
  <c r="F168" i="3"/>
  <c r="G181" i="3"/>
  <c r="G165" i="3"/>
  <c r="F193" i="3"/>
  <c r="F189" i="3"/>
  <c r="F185" i="3"/>
  <c r="F177" i="3"/>
  <c r="F173" i="3"/>
  <c r="F169" i="3"/>
  <c r="G157" i="3"/>
  <c r="G153" i="3"/>
  <c r="G149" i="3"/>
  <c r="G145" i="3"/>
  <c r="G137" i="3"/>
  <c r="G133" i="3"/>
  <c r="F161" i="3"/>
  <c r="F141" i="3"/>
  <c r="G124" i="3"/>
  <c r="G120" i="3"/>
  <c r="G116" i="3"/>
  <c r="G112" i="3"/>
  <c r="G108" i="3"/>
  <c r="G104" i="3"/>
  <c r="G100" i="3"/>
  <c r="G131" i="3"/>
  <c r="G129" i="3"/>
  <c r="G127" i="3"/>
  <c r="G125" i="3"/>
  <c r="G123" i="3"/>
  <c r="G121" i="3"/>
  <c r="G119" i="3"/>
  <c r="G117" i="3"/>
  <c r="G115" i="3"/>
  <c r="G113" i="3"/>
  <c r="G111" i="3"/>
  <c r="G109" i="3"/>
  <c r="G107" i="3"/>
  <c r="G105" i="3"/>
  <c r="G103" i="3"/>
  <c r="G101" i="3"/>
  <c r="G72" i="3"/>
  <c r="G99" i="3"/>
  <c r="G97" i="3"/>
  <c r="G95" i="3"/>
  <c r="G93" i="3"/>
  <c r="G91" i="3"/>
  <c r="G89" i="3"/>
  <c r="G87" i="3"/>
  <c r="G85" i="3"/>
  <c r="G83" i="3"/>
  <c r="G81" i="3"/>
  <c r="G79" i="3"/>
  <c r="G77" i="3"/>
  <c r="G75" i="3"/>
  <c r="G73" i="3"/>
  <c r="G71" i="3"/>
  <c r="G69" i="3"/>
  <c r="G96" i="3"/>
  <c r="G92" i="3"/>
  <c r="G88" i="3"/>
  <c r="G84" i="3"/>
  <c r="G80" i="3"/>
  <c r="G76" i="3"/>
  <c r="G68" i="3"/>
  <c r="G43" i="3"/>
  <c r="G39" i="3"/>
  <c r="F38" i="3"/>
  <c r="F50" i="3"/>
  <c r="G47" i="3"/>
  <c r="F46" i="3"/>
  <c r="F58" i="3"/>
  <c r="G41" i="3"/>
  <c r="F40" i="3"/>
  <c r="G37" i="3"/>
  <c r="G49" i="3"/>
  <c r="F48" i="3"/>
  <c r="G45" i="3"/>
  <c r="G57" i="3"/>
  <c r="F56" i="3"/>
  <c r="G53" i="3"/>
  <c r="G65" i="3"/>
  <c r="F64" i="3"/>
  <c r="G61" i="3"/>
  <c r="F42" i="3"/>
  <c r="G51" i="3"/>
  <c r="G59" i="3"/>
  <c r="G55" i="3"/>
  <c r="F54" i="3"/>
  <c r="G67" i="3"/>
  <c r="F66" i="3"/>
  <c r="G63" i="3"/>
  <c r="F62" i="3"/>
  <c r="F43" i="3"/>
  <c r="F39" i="3"/>
  <c r="F51" i="3"/>
  <c r="F47" i="3"/>
  <c r="F59" i="3"/>
  <c r="F55" i="3"/>
  <c r="F67" i="3"/>
  <c r="F63" i="3"/>
  <c r="G66" i="3"/>
  <c r="G64" i="3"/>
  <c r="G62" i="3"/>
  <c r="G60" i="3"/>
  <c r="G58" i="3"/>
  <c r="G56" i="3"/>
  <c r="G54" i="3"/>
  <c r="G52" i="3"/>
  <c r="G50" i="3"/>
  <c r="G48" i="3"/>
  <c r="G46" i="3"/>
  <c r="G44" i="3"/>
  <c r="G42" i="3"/>
  <c r="G40" i="3"/>
  <c r="G38" i="3"/>
  <c r="G36" i="3"/>
  <c r="B97" i="3"/>
  <c r="B95" i="3"/>
  <c r="B93" i="3"/>
  <c r="B89" i="3"/>
  <c r="B87" i="3"/>
  <c r="B85" i="3"/>
  <c r="B81" i="3"/>
  <c r="B79" i="3"/>
  <c r="B77" i="3"/>
  <c r="B73" i="3"/>
  <c r="B71" i="3"/>
  <c r="B74" i="3"/>
  <c r="B72" i="3"/>
  <c r="B70" i="3"/>
  <c r="B69" i="3"/>
  <c r="B66" i="3"/>
  <c r="B64" i="3"/>
  <c r="B62" i="3"/>
  <c r="B65" i="3"/>
  <c r="B63" i="3"/>
  <c r="B61" i="3"/>
  <c r="B57" i="3"/>
  <c r="B55" i="3"/>
  <c r="B53" i="3"/>
  <c r="B49" i="3"/>
  <c r="B47" i="3"/>
  <c r="B45" i="3"/>
  <c r="B39" i="3"/>
  <c r="B41" i="3"/>
  <c r="B37" i="3"/>
  <c r="U105" i="3"/>
  <c r="V149" i="3"/>
  <c r="V29" i="3"/>
  <c r="V5" i="3"/>
  <c r="U41" i="3"/>
  <c r="U107" i="3"/>
  <c r="V103" i="3"/>
  <c r="V25" i="3"/>
  <c r="U7" i="3"/>
  <c r="U165" i="3"/>
  <c r="V45" i="3"/>
  <c r="V73" i="3"/>
  <c r="U43" i="3"/>
  <c r="U139" i="3"/>
  <c r="V135" i="3"/>
  <c r="V19" i="3"/>
  <c r="V15" i="3"/>
  <c r="U51" i="3"/>
  <c r="U47" i="3"/>
  <c r="V115" i="3"/>
  <c r="V111" i="3"/>
  <c r="V147" i="3"/>
  <c r="V187" i="3"/>
  <c r="V195" i="3"/>
  <c r="U9" i="3"/>
  <c r="V33" i="3"/>
  <c r="V21" i="3"/>
  <c r="V13" i="3"/>
  <c r="V61" i="3"/>
  <c r="U27" i="3"/>
  <c r="U23" i="3"/>
  <c r="V91" i="3"/>
  <c r="V87" i="3"/>
  <c r="V123" i="3"/>
  <c r="V119" i="3"/>
  <c r="V155" i="3"/>
  <c r="V151" i="3"/>
  <c r="V159" i="3"/>
  <c r="V183" i="3"/>
  <c r="V191" i="3"/>
  <c r="U11" i="3"/>
  <c r="U35" i="3"/>
  <c r="U31" i="3"/>
  <c r="V99" i="3"/>
  <c r="V95" i="3"/>
  <c r="V167" i="3"/>
  <c r="V168" i="3"/>
  <c r="U167" i="3"/>
  <c r="V171" i="3"/>
  <c r="U155" i="3"/>
  <c r="V144" i="3"/>
  <c r="U135" i="3"/>
  <c r="U136" i="3"/>
  <c r="V107" i="3"/>
  <c r="U96" i="3"/>
  <c r="G30" i="3"/>
  <c r="F18" i="3"/>
  <c r="F17" i="3"/>
  <c r="F14" i="3"/>
  <c r="F13" i="3"/>
  <c r="F26" i="3"/>
  <c r="F25" i="3"/>
  <c r="F22" i="3"/>
  <c r="F21" i="3"/>
  <c r="F30" i="3"/>
  <c r="F29" i="3"/>
  <c r="G28" i="3"/>
  <c r="G20" i="3"/>
  <c r="G12" i="3"/>
  <c r="G34" i="3"/>
  <c r="F32" i="3"/>
  <c r="G32" i="3"/>
  <c r="G24" i="3"/>
  <c r="G16" i="3"/>
  <c r="G8" i="3"/>
  <c r="G35" i="3"/>
  <c r="G33" i="3"/>
  <c r="G29" i="3"/>
  <c r="G27" i="3"/>
  <c r="G25" i="3"/>
  <c r="G23" i="3"/>
  <c r="G21" i="3"/>
  <c r="G19" i="3"/>
  <c r="G17" i="3"/>
  <c r="G15" i="3"/>
  <c r="G13" i="3"/>
  <c r="G11" i="3"/>
  <c r="G9" i="3"/>
  <c r="G7" i="3"/>
  <c r="G5" i="3"/>
  <c r="F34" i="3"/>
  <c r="F33" i="3"/>
  <c r="F31" i="3"/>
  <c r="U80" i="3"/>
  <c r="U72" i="3"/>
  <c r="V71" i="3"/>
  <c r="U63" i="3"/>
  <c r="U64" i="3"/>
  <c r="U67" i="3"/>
  <c r="V51" i="3"/>
  <c r="V47" i="3"/>
  <c r="V43" i="3"/>
  <c r="V39" i="3"/>
  <c r="V35" i="3"/>
  <c r="V31" i="3"/>
  <c r="V27" i="3"/>
  <c r="V23" i="3"/>
  <c r="V16" i="3"/>
  <c r="V166" i="3"/>
  <c r="V169" i="3"/>
  <c r="V170" i="3"/>
  <c r="V174" i="3"/>
  <c r="V182" i="3"/>
  <c r="V190" i="3"/>
  <c r="U164" i="3"/>
  <c r="V176" i="3"/>
  <c r="V184" i="3"/>
  <c r="V192" i="3"/>
  <c r="U171" i="3"/>
  <c r="V181" i="3"/>
  <c r="U173" i="3"/>
  <c r="U175" i="3"/>
  <c r="U177" i="3"/>
  <c r="U179" i="3"/>
  <c r="U181" i="3"/>
  <c r="U183" i="3"/>
  <c r="U185" i="3"/>
  <c r="U187" i="3"/>
  <c r="U189" i="3"/>
  <c r="U191" i="3"/>
  <c r="U193" i="3"/>
  <c r="U195" i="3"/>
  <c r="V146" i="3"/>
  <c r="U145" i="3"/>
  <c r="V145" i="3"/>
  <c r="U137" i="3"/>
  <c r="V138" i="3"/>
  <c r="V140" i="3"/>
  <c r="U141" i="3"/>
  <c r="U151" i="3"/>
  <c r="U152" i="3"/>
  <c r="V153" i="3"/>
  <c r="V154" i="3"/>
  <c r="V160" i="3"/>
  <c r="V161" i="3"/>
  <c r="V132" i="3"/>
  <c r="V139" i="3"/>
  <c r="U147" i="3"/>
  <c r="V150" i="3"/>
  <c r="V162" i="3"/>
  <c r="U143" i="3"/>
  <c r="U153" i="3"/>
  <c r="U157" i="3"/>
  <c r="U159" i="3"/>
  <c r="U161" i="3"/>
  <c r="U163" i="3"/>
  <c r="U101" i="3"/>
  <c r="U103" i="3"/>
  <c r="V110" i="3"/>
  <c r="V118" i="3"/>
  <c r="V126" i="3"/>
  <c r="V106" i="3"/>
  <c r="V112" i="3"/>
  <c r="V120" i="3"/>
  <c r="V128" i="3"/>
  <c r="U100" i="3"/>
  <c r="U102" i="3"/>
  <c r="U104" i="3"/>
  <c r="U106" i="3"/>
  <c r="U108" i="3"/>
  <c r="U109" i="3"/>
  <c r="U111" i="3"/>
  <c r="U113" i="3"/>
  <c r="U115" i="3"/>
  <c r="U117" i="3"/>
  <c r="U119" i="3"/>
  <c r="U121" i="3"/>
  <c r="U123" i="3"/>
  <c r="U125" i="3"/>
  <c r="U127" i="3"/>
  <c r="U129" i="3"/>
  <c r="U131" i="3"/>
  <c r="V72" i="3"/>
  <c r="V78" i="3"/>
  <c r="V86" i="3"/>
  <c r="V69" i="3"/>
  <c r="V70" i="3"/>
  <c r="U71" i="3"/>
  <c r="V79" i="3"/>
  <c r="V77" i="3"/>
  <c r="V81" i="3"/>
  <c r="V85" i="3"/>
  <c r="V89" i="3"/>
  <c r="V93" i="3"/>
  <c r="V97" i="3"/>
  <c r="U81" i="3"/>
  <c r="U85" i="3"/>
  <c r="U97" i="3"/>
  <c r="U75" i="3"/>
  <c r="U77" i="3"/>
  <c r="U79" i="3"/>
  <c r="U83" i="3"/>
  <c r="U87" i="3"/>
  <c r="U89" i="3"/>
  <c r="U91" i="3"/>
  <c r="U93" i="3"/>
  <c r="U95" i="3"/>
  <c r="U99" i="3"/>
  <c r="U53" i="3"/>
  <c r="U55" i="3"/>
  <c r="U57" i="3"/>
  <c r="U59" i="3"/>
  <c r="V10" i="3"/>
  <c r="V6" i="3"/>
  <c r="M4" i="3"/>
  <c r="G4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B28" i="3"/>
  <c r="B21" i="3"/>
  <c r="B22" i="3"/>
  <c r="B23" i="3"/>
  <c r="B24" i="3"/>
  <c r="B25" i="3"/>
  <c r="B26" i="3"/>
  <c r="B27" i="3"/>
  <c r="B20" i="3"/>
  <c r="A28" i="3"/>
  <c r="A21" i="3"/>
  <c r="A22" i="3"/>
  <c r="A23" i="3"/>
  <c r="A24" i="3"/>
  <c r="A25" i="3"/>
  <c r="A26" i="3"/>
  <c r="A27" i="3"/>
  <c r="A20" i="3"/>
  <c r="A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B12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B4" i="3"/>
  <c r="A4" i="3"/>
  <c r="AA157" i="3"/>
  <c r="Z174" i="3"/>
  <c r="AA174" i="3"/>
  <c r="Z150" i="3"/>
  <c r="AA150" i="3"/>
  <c r="AA134" i="3"/>
  <c r="AA102" i="3"/>
  <c r="Z78" i="3"/>
  <c r="AA78" i="3"/>
  <c r="Z70" i="3"/>
  <c r="AA70" i="3"/>
  <c r="Z62" i="3"/>
  <c r="AA62" i="3"/>
  <c r="Z54" i="3"/>
  <c r="AA54" i="3"/>
  <c r="Z46" i="3"/>
  <c r="AA46" i="3"/>
  <c r="AA38" i="3"/>
  <c r="AA30" i="3"/>
  <c r="AA22" i="3"/>
  <c r="Z88" i="3"/>
  <c r="Z40" i="3"/>
  <c r="Z24" i="3"/>
  <c r="AA140" i="3"/>
  <c r="AA132" i="3"/>
  <c r="AA124" i="3"/>
  <c r="AA116" i="3"/>
  <c r="AA104" i="3"/>
  <c r="AA96" i="3"/>
  <c r="Z68" i="3"/>
  <c r="AA68" i="3"/>
  <c r="AA36" i="3"/>
  <c r="AA112" i="3"/>
  <c r="AA48" i="3"/>
  <c r="AA32" i="3"/>
  <c r="Z133" i="3"/>
  <c r="AA133" i="3"/>
  <c r="Z37" i="3"/>
  <c r="AA37" i="3"/>
  <c r="Z10" i="3"/>
  <c r="AA10" i="3"/>
  <c r="Z178" i="3"/>
  <c r="AA178" i="3"/>
  <c r="AA138" i="3"/>
  <c r="AA130" i="3"/>
  <c r="AA122" i="3"/>
  <c r="Z98" i="3"/>
  <c r="AA98" i="3"/>
  <c r="Z82" i="3"/>
  <c r="AA82" i="3"/>
  <c r="Z74" i="3"/>
  <c r="AA74" i="3"/>
  <c r="Z66" i="3"/>
  <c r="AA66" i="3"/>
  <c r="Z58" i="3"/>
  <c r="AA58" i="3"/>
  <c r="Z50" i="3"/>
  <c r="AA50" i="3"/>
  <c r="AA42" i="3"/>
  <c r="AA34" i="3"/>
  <c r="AA184" i="3"/>
  <c r="AA144" i="3"/>
  <c r="AA136" i="3"/>
  <c r="AA120" i="3"/>
  <c r="AA100" i="3"/>
  <c r="AA44" i="3"/>
  <c r="AA28" i="3"/>
  <c r="I1" i="3"/>
  <c r="H12" i="3"/>
  <c r="O122" i="3"/>
  <c r="H14" i="3"/>
  <c r="I13" i="3"/>
  <c r="H6" i="3"/>
  <c r="H10" i="3"/>
  <c r="H37" i="3"/>
  <c r="H39" i="3"/>
  <c r="I40" i="3"/>
  <c r="J41" i="3"/>
  <c r="I42" i="3"/>
  <c r="J43" i="3"/>
  <c r="H45" i="3"/>
  <c r="H47" i="3"/>
  <c r="I48" i="3"/>
  <c r="J49" i="3"/>
  <c r="I50" i="3"/>
  <c r="J51" i="3"/>
  <c r="H53" i="3"/>
  <c r="H55" i="3"/>
  <c r="I56" i="3"/>
  <c r="J57" i="3"/>
  <c r="I58" i="3"/>
  <c r="J59" i="3"/>
  <c r="H61" i="3"/>
  <c r="H63" i="3"/>
  <c r="I64" i="3"/>
  <c r="J65" i="3"/>
  <c r="I66" i="3"/>
  <c r="J67" i="3"/>
  <c r="H69" i="3"/>
  <c r="H71" i="3"/>
  <c r="I72" i="3"/>
  <c r="J73" i="3"/>
  <c r="I74" i="3"/>
  <c r="J75" i="3"/>
  <c r="H77" i="3"/>
  <c r="H79" i="3"/>
  <c r="I80" i="3"/>
  <c r="J81" i="3"/>
  <c r="I82" i="3"/>
  <c r="J83" i="3"/>
  <c r="H85" i="3"/>
  <c r="H87" i="3"/>
  <c r="I88" i="3"/>
  <c r="J89" i="3"/>
  <c r="I90" i="3"/>
  <c r="J91" i="3"/>
  <c r="H93" i="3"/>
  <c r="H95" i="3"/>
  <c r="I96" i="3"/>
  <c r="J97" i="3"/>
  <c r="I98" i="3"/>
  <c r="J99" i="3"/>
  <c r="H101" i="3"/>
  <c r="H103" i="3"/>
  <c r="I104" i="3"/>
  <c r="J105" i="3"/>
  <c r="I106" i="3"/>
  <c r="J107" i="3"/>
  <c r="H109" i="3"/>
  <c r="H111" i="3"/>
  <c r="I112" i="3"/>
  <c r="J113" i="3"/>
  <c r="I114" i="3"/>
  <c r="J115" i="3"/>
  <c r="H117" i="3"/>
  <c r="H119" i="3"/>
  <c r="I120" i="3"/>
  <c r="J121" i="3"/>
  <c r="I122" i="3"/>
  <c r="J123" i="3"/>
  <c r="H125" i="3"/>
  <c r="H127" i="3"/>
  <c r="H36" i="3"/>
  <c r="I37" i="3"/>
  <c r="H38" i="3"/>
  <c r="I39" i="3"/>
  <c r="J40" i="3"/>
  <c r="J42" i="3"/>
  <c r="H44" i="3"/>
  <c r="I45" i="3"/>
  <c r="H46" i="3"/>
  <c r="I47" i="3"/>
  <c r="J48" i="3"/>
  <c r="J50" i="3"/>
  <c r="H52" i="3"/>
  <c r="I53" i="3"/>
  <c r="H54" i="3"/>
  <c r="I55" i="3"/>
  <c r="J56" i="3"/>
  <c r="J58" i="3"/>
  <c r="H60" i="3"/>
  <c r="I61" i="3"/>
  <c r="H62" i="3"/>
  <c r="I63" i="3"/>
  <c r="J64" i="3"/>
  <c r="J66" i="3"/>
  <c r="H68" i="3"/>
  <c r="I69" i="3"/>
  <c r="H70" i="3"/>
  <c r="I71" i="3"/>
  <c r="J72" i="3"/>
  <c r="J74" i="3"/>
  <c r="H76" i="3"/>
  <c r="I77" i="3"/>
  <c r="H78" i="3"/>
  <c r="I79" i="3"/>
  <c r="J80" i="3"/>
  <c r="J82" i="3"/>
  <c r="H84" i="3"/>
  <c r="I85" i="3"/>
  <c r="H86" i="3"/>
  <c r="I87" i="3"/>
  <c r="J88" i="3"/>
  <c r="J90" i="3"/>
  <c r="H92" i="3"/>
  <c r="I93" i="3"/>
  <c r="H94" i="3"/>
  <c r="I95" i="3"/>
  <c r="J96" i="3"/>
  <c r="J98" i="3"/>
  <c r="H100" i="3"/>
  <c r="I101" i="3"/>
  <c r="H102" i="3"/>
  <c r="I103" i="3"/>
  <c r="J104" i="3"/>
  <c r="J106" i="3"/>
  <c r="H108" i="3"/>
  <c r="I109" i="3"/>
  <c r="H110" i="3"/>
  <c r="I111" i="3"/>
  <c r="J112" i="3"/>
  <c r="J114" i="3"/>
  <c r="H116" i="3"/>
  <c r="I117" i="3"/>
  <c r="H118" i="3"/>
  <c r="I119" i="3"/>
  <c r="J120" i="3"/>
  <c r="J122" i="3"/>
  <c r="I36" i="3"/>
  <c r="I38" i="3"/>
  <c r="H41" i="3"/>
  <c r="H43" i="3"/>
  <c r="J45" i="3"/>
  <c r="J47" i="3"/>
  <c r="I52" i="3"/>
  <c r="I54" i="3"/>
  <c r="H57" i="3"/>
  <c r="H59" i="3"/>
  <c r="J61" i="3"/>
  <c r="J63" i="3"/>
  <c r="I68" i="3"/>
  <c r="I70" i="3"/>
  <c r="H73" i="3"/>
  <c r="H75" i="3"/>
  <c r="J77" i="3"/>
  <c r="J79" i="3"/>
  <c r="I84" i="3"/>
  <c r="I86" i="3"/>
  <c r="H89" i="3"/>
  <c r="H91" i="3"/>
  <c r="J93" i="3"/>
  <c r="J95" i="3"/>
  <c r="I100" i="3"/>
  <c r="I102" i="3"/>
  <c r="H105" i="3"/>
  <c r="H107" i="3"/>
  <c r="J109" i="3"/>
  <c r="J111" i="3"/>
  <c r="I116" i="3"/>
  <c r="I118" i="3"/>
  <c r="H121" i="3"/>
  <c r="H123" i="3"/>
  <c r="J124" i="3"/>
  <c r="H126" i="3"/>
  <c r="J127" i="3"/>
  <c r="H129" i="3"/>
  <c r="H131" i="3"/>
  <c r="I132" i="3"/>
  <c r="J133" i="3"/>
  <c r="I134" i="3"/>
  <c r="J135" i="3"/>
  <c r="H137" i="3"/>
  <c r="H139" i="3"/>
  <c r="I140" i="3"/>
  <c r="J141" i="3"/>
  <c r="I142" i="3"/>
  <c r="J143" i="3"/>
  <c r="H145" i="3"/>
  <c r="H147" i="3"/>
  <c r="I148" i="3"/>
  <c r="J149" i="3"/>
  <c r="I150" i="3"/>
  <c r="J151" i="3"/>
  <c r="H153" i="3"/>
  <c r="H155" i="3"/>
  <c r="I156" i="3"/>
  <c r="J157" i="3"/>
  <c r="J36" i="3"/>
  <c r="J38" i="3"/>
  <c r="I41" i="3"/>
  <c r="I43" i="3"/>
  <c r="H48" i="3"/>
  <c r="H50" i="3"/>
  <c r="J52" i="3"/>
  <c r="J54" i="3"/>
  <c r="I57" i="3"/>
  <c r="I59" i="3"/>
  <c r="H64" i="3"/>
  <c r="H66" i="3"/>
  <c r="J68" i="3"/>
  <c r="J70" i="3"/>
  <c r="I73" i="3"/>
  <c r="I75" i="3"/>
  <c r="H80" i="3"/>
  <c r="H82" i="3"/>
  <c r="J84" i="3"/>
  <c r="J86" i="3"/>
  <c r="I89" i="3"/>
  <c r="I91" i="3"/>
  <c r="H96" i="3"/>
  <c r="H98" i="3"/>
  <c r="J100" i="3"/>
  <c r="J102" i="3"/>
  <c r="I105" i="3"/>
  <c r="I107" i="3"/>
  <c r="H112" i="3"/>
  <c r="H114" i="3"/>
  <c r="J116" i="3"/>
  <c r="J118" i="3"/>
  <c r="I121" i="3"/>
  <c r="I123" i="3"/>
  <c r="I125" i="3"/>
  <c r="I126" i="3"/>
  <c r="H128" i="3"/>
  <c r="I129" i="3"/>
  <c r="H130" i="3"/>
  <c r="I131" i="3"/>
  <c r="J132" i="3"/>
  <c r="J134" i="3"/>
  <c r="H136" i="3"/>
  <c r="I137" i="3"/>
  <c r="H138" i="3"/>
  <c r="I139" i="3"/>
  <c r="J140" i="3"/>
  <c r="J142" i="3"/>
  <c r="H144" i="3"/>
  <c r="I145" i="3"/>
  <c r="H146" i="3"/>
  <c r="I147" i="3"/>
  <c r="J148" i="3"/>
  <c r="J150" i="3"/>
  <c r="H152" i="3"/>
  <c r="I153" i="3"/>
  <c r="H154" i="3"/>
  <c r="I155" i="3"/>
  <c r="J156" i="3"/>
  <c r="J158" i="3"/>
  <c r="H160" i="3"/>
  <c r="I161" i="3"/>
  <c r="H162" i="3"/>
  <c r="I163" i="3"/>
  <c r="J164" i="3"/>
  <c r="J166" i="3"/>
  <c r="H168" i="3"/>
  <c r="I169" i="3"/>
  <c r="H170" i="3"/>
  <c r="I171" i="3"/>
  <c r="J172" i="3"/>
  <c r="J174" i="3"/>
  <c r="J37" i="3"/>
  <c r="I46" i="3"/>
  <c r="H51" i="3"/>
  <c r="J55" i="3"/>
  <c r="I60" i="3"/>
  <c r="H65" i="3"/>
  <c r="J69" i="3"/>
  <c r="I78" i="3"/>
  <c r="H83" i="3"/>
  <c r="J87" i="3"/>
  <c r="I92" i="3"/>
  <c r="H97" i="3"/>
  <c r="J101" i="3"/>
  <c r="I110" i="3"/>
  <c r="H115" i="3"/>
  <c r="J119" i="3"/>
  <c r="H124" i="3"/>
  <c r="J126" i="3"/>
  <c r="J129" i="3"/>
  <c r="J131" i="3"/>
  <c r="I136" i="3"/>
  <c r="I138" i="3"/>
  <c r="H141" i="3"/>
  <c r="H143" i="3"/>
  <c r="J145" i="3"/>
  <c r="J147" i="3"/>
  <c r="I152" i="3"/>
  <c r="I154" i="3"/>
  <c r="H157" i="3"/>
  <c r="I158" i="3"/>
  <c r="I160" i="3"/>
  <c r="H163" i="3"/>
  <c r="H165" i="3"/>
  <c r="H166" i="3"/>
  <c r="J167" i="3"/>
  <c r="J169" i="3"/>
  <c r="J170" i="3"/>
  <c r="I172" i="3"/>
  <c r="I175" i="3"/>
  <c r="J176" i="3"/>
  <c r="J178" i="3"/>
  <c r="H180" i="3"/>
  <c r="I181" i="3"/>
  <c r="H182" i="3"/>
  <c r="I183" i="3"/>
  <c r="J184" i="3"/>
  <c r="J186" i="3"/>
  <c r="H188" i="3"/>
  <c r="I189" i="3"/>
  <c r="H190" i="3"/>
  <c r="I191" i="3"/>
  <c r="J192" i="3"/>
  <c r="J194" i="3"/>
  <c r="H151" i="3"/>
  <c r="H161" i="3"/>
  <c r="J165" i="3"/>
  <c r="H167" i="3"/>
  <c r="I174" i="3"/>
  <c r="I177" i="3"/>
  <c r="I179" i="3"/>
  <c r="J182" i="3"/>
  <c r="H184" i="3"/>
  <c r="H186" i="3"/>
  <c r="J188" i="3"/>
  <c r="J190" i="3"/>
  <c r="I193" i="3"/>
  <c r="I195" i="3"/>
  <c r="H42" i="3"/>
  <c r="J46" i="3"/>
  <c r="I51" i="3"/>
  <c r="H56" i="3"/>
  <c r="J60" i="3"/>
  <c r="I65" i="3"/>
  <c r="H74" i="3"/>
  <c r="J78" i="3"/>
  <c r="I83" i="3"/>
  <c r="H88" i="3"/>
  <c r="J92" i="3"/>
  <c r="I97" i="3"/>
  <c r="H106" i="3"/>
  <c r="J110" i="3"/>
  <c r="I115" i="3"/>
  <c r="H120" i="3"/>
  <c r="I124" i="3"/>
  <c r="I127" i="3"/>
  <c r="H132" i="3"/>
  <c r="H134" i="3"/>
  <c r="J136" i="3"/>
  <c r="J138" i="3"/>
  <c r="I141" i="3"/>
  <c r="I143" i="3"/>
  <c r="H148" i="3"/>
  <c r="H150" i="3"/>
  <c r="J152" i="3"/>
  <c r="J154" i="3"/>
  <c r="I157" i="3"/>
  <c r="H159" i="3"/>
  <c r="J160" i="3"/>
  <c r="J163" i="3"/>
  <c r="I165" i="3"/>
  <c r="I166" i="3"/>
  <c r="I168" i="3"/>
  <c r="H171" i="3"/>
  <c r="H173" i="3"/>
  <c r="H174" i="3"/>
  <c r="J175" i="3"/>
  <c r="H177" i="3"/>
  <c r="H179" i="3"/>
  <c r="I180" i="3"/>
  <c r="J181" i="3"/>
  <c r="I182" i="3"/>
  <c r="J183" i="3"/>
  <c r="H185" i="3"/>
  <c r="H187" i="3"/>
  <c r="I188" i="3"/>
  <c r="J189" i="3"/>
  <c r="I190" i="3"/>
  <c r="J191" i="3"/>
  <c r="H193" i="3"/>
  <c r="H195" i="3"/>
  <c r="H30" i="3"/>
  <c r="H35" i="3"/>
  <c r="J39" i="3"/>
  <c r="I44" i="3"/>
  <c r="H49" i="3"/>
  <c r="J53" i="3"/>
  <c r="I62" i="3"/>
  <c r="H67" i="3"/>
  <c r="J71" i="3"/>
  <c r="I76" i="3"/>
  <c r="H81" i="3"/>
  <c r="J85" i="3"/>
  <c r="I94" i="3"/>
  <c r="H99" i="3"/>
  <c r="J103" i="3"/>
  <c r="I108" i="3"/>
  <c r="H113" i="3"/>
  <c r="J117" i="3"/>
  <c r="J125" i="3"/>
  <c r="I128" i="3"/>
  <c r="I130" i="3"/>
  <c r="H133" i="3"/>
  <c r="H135" i="3"/>
  <c r="J137" i="3"/>
  <c r="J139" i="3"/>
  <c r="I144" i="3"/>
  <c r="I146" i="3"/>
  <c r="H149" i="3"/>
  <c r="J153" i="3"/>
  <c r="J155" i="3"/>
  <c r="I159" i="3"/>
  <c r="I162" i="3"/>
  <c r="H164" i="3"/>
  <c r="J168" i="3"/>
  <c r="J171" i="3"/>
  <c r="I173" i="3"/>
  <c r="H176" i="3"/>
  <c r="H178" i="3"/>
  <c r="J180" i="3"/>
  <c r="I185" i="3"/>
  <c r="I187" i="3"/>
  <c r="H192" i="3"/>
  <c r="H194" i="3"/>
  <c r="I30" i="3"/>
  <c r="I35" i="3"/>
  <c r="H40" i="3"/>
  <c r="J44" i="3"/>
  <c r="I49" i="3"/>
  <c r="H58" i="3"/>
  <c r="K58" i="3"/>
  <c r="J62" i="3"/>
  <c r="I67" i="3"/>
  <c r="H72" i="3"/>
  <c r="J76" i="3"/>
  <c r="I81" i="3"/>
  <c r="H90" i="3"/>
  <c r="J94" i="3"/>
  <c r="I99" i="3"/>
  <c r="H104" i="3"/>
  <c r="J108" i="3"/>
  <c r="I113" i="3"/>
  <c r="H122" i="3"/>
  <c r="K122" i="3"/>
  <c r="J128" i="3"/>
  <c r="J130" i="3"/>
  <c r="I133" i="3"/>
  <c r="I135" i="3"/>
  <c r="H140" i="3"/>
  <c r="J146" i="3"/>
  <c r="L146" i="3"/>
  <c r="H156" i="3"/>
  <c r="J162" i="3"/>
  <c r="H169" i="3"/>
  <c r="H175" i="3"/>
  <c r="J179" i="3"/>
  <c r="I184" i="3"/>
  <c r="H189" i="3"/>
  <c r="J193" i="3"/>
  <c r="J187" i="3"/>
  <c r="I149" i="3"/>
  <c r="H158" i="3"/>
  <c r="I164" i="3"/>
  <c r="I170" i="3"/>
  <c r="I176" i="3"/>
  <c r="L176" i="3"/>
  <c r="H181" i="3"/>
  <c r="J185" i="3"/>
  <c r="I194" i="3"/>
  <c r="H142" i="3"/>
  <c r="K142" i="3"/>
  <c r="I151" i="3"/>
  <c r="J159" i="3"/>
  <c r="H172" i="3"/>
  <c r="J177" i="3"/>
  <c r="I186" i="3"/>
  <c r="H191" i="3"/>
  <c r="J195" i="3"/>
  <c r="J144" i="3"/>
  <c r="J161" i="3"/>
  <c r="I167" i="3"/>
  <c r="J173" i="3"/>
  <c r="I178" i="3"/>
  <c r="H183" i="3"/>
  <c r="I192" i="3"/>
  <c r="J34" i="3"/>
  <c r="J32" i="3"/>
  <c r="H33" i="3"/>
  <c r="J33" i="3"/>
  <c r="J35" i="3"/>
  <c r="I34" i="3"/>
  <c r="J30" i="3"/>
  <c r="I32" i="3"/>
  <c r="H34" i="3"/>
  <c r="H31" i="3"/>
  <c r="I33" i="3"/>
  <c r="I31" i="3"/>
  <c r="J31" i="3"/>
  <c r="H32" i="3"/>
  <c r="O174" i="3"/>
  <c r="O162" i="3"/>
  <c r="M37" i="3"/>
  <c r="N167" i="3"/>
  <c r="M78" i="3"/>
  <c r="N145" i="3"/>
  <c r="M62" i="3"/>
  <c r="M6" i="3"/>
  <c r="N95" i="3"/>
  <c r="N91" i="3"/>
  <c r="O75" i="3"/>
  <c r="M43" i="3"/>
  <c r="M118" i="3"/>
  <c r="O150" i="3"/>
  <c r="O88" i="3"/>
  <c r="N130" i="3"/>
  <c r="N55" i="3"/>
  <c r="O120" i="3"/>
  <c r="N115" i="3"/>
  <c r="M180" i="3"/>
  <c r="M21" i="3"/>
  <c r="O164" i="3"/>
  <c r="O5" i="3"/>
  <c r="O133" i="3"/>
  <c r="M121" i="3"/>
  <c r="M137" i="3"/>
  <c r="N70" i="3"/>
  <c r="N143" i="3"/>
  <c r="M45" i="3"/>
  <c r="O59" i="3"/>
  <c r="O166" i="3"/>
  <c r="O55" i="3"/>
  <c r="N103" i="3"/>
  <c r="N106" i="3"/>
  <c r="O116" i="3"/>
  <c r="M57" i="3"/>
  <c r="M183" i="3"/>
  <c r="N89" i="3"/>
  <c r="O188" i="3"/>
  <c r="O36" i="3"/>
  <c r="O127" i="3"/>
  <c r="O38" i="3"/>
  <c r="N96" i="3"/>
  <c r="O161" i="3"/>
  <c r="N187" i="3"/>
  <c r="N169" i="3"/>
  <c r="N172" i="3"/>
  <c r="M69" i="3"/>
  <c r="N79" i="3"/>
  <c r="M136" i="3"/>
  <c r="O140" i="3"/>
  <c r="N74" i="3"/>
  <c r="M131" i="3"/>
  <c r="M104" i="3"/>
  <c r="M157" i="3"/>
  <c r="N179" i="3"/>
  <c r="N146" i="3"/>
  <c r="N40" i="3"/>
  <c r="M52" i="3"/>
  <c r="N88" i="3"/>
  <c r="M186" i="3"/>
  <c r="M60" i="3"/>
  <c r="N160" i="3"/>
  <c r="M36" i="3"/>
  <c r="M68" i="3"/>
  <c r="M169" i="3"/>
  <c r="N37" i="3"/>
  <c r="O41" i="3"/>
  <c r="O57" i="3"/>
  <c r="M58" i="3"/>
  <c r="O117" i="3"/>
  <c r="O79" i="3"/>
  <c r="M148" i="3"/>
  <c r="O106" i="3"/>
  <c r="N164" i="3"/>
  <c r="N120" i="3"/>
  <c r="N166" i="3"/>
  <c r="O158" i="3"/>
  <c r="N177" i="3"/>
  <c r="M12" i="3"/>
  <c r="N7" i="3"/>
  <c r="M17" i="3"/>
  <c r="O182" i="3"/>
  <c r="O194" i="3"/>
  <c r="M143" i="3"/>
  <c r="M193" i="3"/>
  <c r="O112" i="3"/>
  <c r="M83" i="3"/>
  <c r="M75" i="3"/>
  <c r="N110" i="3"/>
  <c r="N117" i="3"/>
  <c r="O136" i="3"/>
  <c r="O192" i="3"/>
  <c r="M109" i="3"/>
  <c r="N65" i="3"/>
  <c r="O52" i="3"/>
  <c r="O68" i="3"/>
  <c r="M113" i="3"/>
  <c r="M149" i="3"/>
  <c r="M187" i="3"/>
  <c r="O139" i="3"/>
  <c r="O154" i="3"/>
  <c r="N63" i="3"/>
  <c r="M39" i="3"/>
  <c r="O37" i="3"/>
  <c r="O109" i="3"/>
  <c r="M25" i="3"/>
  <c r="O89" i="3"/>
  <c r="N48" i="3"/>
  <c r="N26" i="3"/>
  <c r="O85" i="3"/>
  <c r="O49" i="3"/>
  <c r="M29" i="3"/>
  <c r="M32" i="3"/>
  <c r="M158" i="3"/>
  <c r="N76" i="3"/>
  <c r="M154" i="3"/>
  <c r="M94" i="3"/>
  <c r="M165" i="3"/>
  <c r="O131" i="3"/>
  <c r="N186" i="3"/>
  <c r="M142" i="3"/>
  <c r="M178" i="3"/>
  <c r="O82" i="3"/>
  <c r="N59" i="3"/>
  <c r="M166" i="3"/>
  <c r="N175" i="3"/>
  <c r="O184" i="3"/>
  <c r="N191" i="3"/>
  <c r="M191" i="3"/>
  <c r="M135" i="3"/>
  <c r="M138" i="3"/>
  <c r="M102" i="3"/>
  <c r="O128" i="3"/>
  <c r="N87" i="3"/>
  <c r="O142" i="3"/>
  <c r="N144" i="3"/>
  <c r="N83" i="3"/>
  <c r="M170" i="3"/>
  <c r="O148" i="3"/>
  <c r="M181" i="3"/>
  <c r="M177" i="3"/>
  <c r="O135" i="3"/>
  <c r="O124" i="3"/>
  <c r="N165" i="3"/>
  <c r="N163" i="3"/>
  <c r="N141" i="3"/>
  <c r="N109" i="3"/>
  <c r="M123" i="3"/>
  <c r="O72" i="3"/>
  <c r="N97" i="3"/>
  <c r="O96" i="3"/>
  <c r="M71" i="3"/>
  <c r="M67" i="3"/>
  <c r="N68" i="3"/>
  <c r="N99" i="3"/>
  <c r="O114" i="3"/>
  <c r="N147" i="3"/>
  <c r="O108" i="3"/>
  <c r="M59" i="3"/>
  <c r="M119" i="3"/>
  <c r="M179" i="3"/>
  <c r="N104" i="3"/>
  <c r="O187" i="3"/>
  <c r="O175" i="3"/>
  <c r="O170" i="3"/>
  <c r="M162" i="3"/>
  <c r="N152" i="3"/>
  <c r="N137" i="3"/>
  <c r="M124" i="3"/>
  <c r="M116" i="3"/>
  <c r="O104" i="3"/>
  <c r="N180" i="3"/>
  <c r="N170" i="3"/>
  <c r="N158" i="3"/>
  <c r="N135" i="3"/>
  <c r="M128" i="3"/>
  <c r="M112" i="3"/>
  <c r="N101" i="3"/>
  <c r="M182" i="3"/>
  <c r="O163" i="3"/>
  <c r="O151" i="3"/>
  <c r="M122" i="3"/>
  <c r="O102" i="3"/>
  <c r="O91" i="3"/>
  <c r="O83" i="3"/>
  <c r="N75" i="3"/>
  <c r="O65" i="3"/>
  <c r="O147" i="3"/>
  <c r="N126" i="3"/>
  <c r="O93" i="3"/>
  <c r="M82" i="3"/>
  <c r="O73" i="3"/>
  <c r="O63" i="3"/>
  <c r="N52" i="3"/>
  <c r="M26" i="3"/>
  <c r="O157" i="3"/>
  <c r="O67" i="3"/>
  <c r="M23" i="3"/>
  <c r="O28" i="3"/>
  <c r="M33" i="3"/>
  <c r="N39" i="3"/>
  <c r="N44" i="3"/>
  <c r="M49" i="3"/>
  <c r="N30" i="3"/>
  <c r="M35" i="3"/>
  <c r="M40" i="3"/>
  <c r="M46" i="3"/>
  <c r="M51" i="3"/>
  <c r="N184" i="3"/>
  <c r="N156" i="3"/>
  <c r="O100" i="3"/>
  <c r="N84" i="3"/>
  <c r="M72" i="3"/>
  <c r="O61" i="3"/>
  <c r="O21" i="3"/>
  <c r="O27" i="3"/>
  <c r="N33" i="3"/>
  <c r="N38" i="3"/>
  <c r="O44" i="3"/>
  <c r="N49" i="3"/>
  <c r="M176" i="3"/>
  <c r="N124" i="3"/>
  <c r="O95" i="3"/>
  <c r="M55" i="3"/>
  <c r="M125" i="3"/>
  <c r="N102" i="3"/>
  <c r="O186" i="3"/>
  <c r="O160" i="3"/>
  <c r="M99" i="3"/>
  <c r="N131" i="3"/>
  <c r="N173" i="3"/>
  <c r="O84" i="3"/>
  <c r="M184" i="3"/>
  <c r="N174" i="3"/>
  <c r="O168" i="3"/>
  <c r="O159" i="3"/>
  <c r="M146" i="3"/>
  <c r="O129" i="3"/>
  <c r="O121" i="3"/>
  <c r="O113" i="3"/>
  <c r="N194" i="3"/>
  <c r="O177" i="3"/>
  <c r="N168" i="3"/>
  <c r="M152" i="3"/>
  <c r="O134" i="3"/>
  <c r="O123" i="3"/>
  <c r="N108" i="3"/>
  <c r="O99" i="3"/>
  <c r="O179" i="3"/>
  <c r="M160" i="3"/>
  <c r="M150" i="3"/>
  <c r="N118" i="3"/>
  <c r="M101" i="3"/>
  <c r="N90" i="3"/>
  <c r="N82" i="3"/>
  <c r="O71" i="3"/>
  <c r="M188" i="3"/>
  <c r="O143" i="3"/>
  <c r="O119" i="3"/>
  <c r="M90" i="3"/>
  <c r="O81" i="3"/>
  <c r="N71" i="3"/>
  <c r="N62" i="3"/>
  <c r="N20" i="3"/>
  <c r="N190" i="3"/>
  <c r="M110" i="3"/>
  <c r="N66" i="3"/>
  <c r="N24" i="3"/>
  <c r="O29" i="3"/>
  <c r="N34" i="3"/>
  <c r="O40" i="3"/>
  <c r="N45" i="3"/>
  <c r="N50" i="3"/>
  <c r="O31" i="3"/>
  <c r="N36" i="3"/>
  <c r="M41" i="3"/>
  <c r="N47" i="3"/>
  <c r="M140" i="3"/>
  <c r="O183" i="3"/>
  <c r="O125" i="3"/>
  <c r="N98" i="3"/>
  <c r="M80" i="3"/>
  <c r="M70" i="3"/>
  <c r="N60" i="3"/>
  <c r="N23" i="3"/>
  <c r="M30" i="3"/>
  <c r="O34" i="3"/>
  <c r="O39" i="3"/>
  <c r="O45" i="3"/>
  <c r="O50" i="3"/>
  <c r="M167" i="3"/>
  <c r="N116" i="3"/>
  <c r="N94" i="3"/>
  <c r="M76" i="3"/>
  <c r="M56" i="3"/>
  <c r="O23" i="3"/>
  <c r="M194" i="3"/>
  <c r="O141" i="3"/>
  <c r="M108" i="3"/>
  <c r="N78" i="3"/>
  <c r="N22" i="3"/>
  <c r="O47" i="3"/>
  <c r="N41" i="3"/>
  <c r="M34" i="3"/>
  <c r="N35" i="3"/>
  <c r="O53" i="3"/>
  <c r="N61" i="3"/>
  <c r="M168" i="3"/>
  <c r="M95" i="3"/>
  <c r="M163" i="3"/>
  <c r="O94" i="3"/>
  <c r="M100" i="3"/>
  <c r="O195" i="3"/>
  <c r="M172" i="3"/>
  <c r="M156" i="3"/>
  <c r="N128" i="3"/>
  <c r="N112" i="3"/>
  <c r="N176" i="3"/>
  <c r="O149" i="3"/>
  <c r="M120" i="3"/>
  <c r="M190" i="3"/>
  <c r="O155" i="3"/>
  <c r="O111" i="3"/>
  <c r="M88" i="3"/>
  <c r="O69" i="3"/>
  <c r="O132" i="3"/>
  <c r="O87" i="3"/>
  <c r="N69" i="3"/>
  <c r="N21" i="3"/>
  <c r="N107" i="3"/>
  <c r="O25" i="3"/>
  <c r="O35" i="3"/>
  <c r="O46" i="3"/>
  <c r="O32" i="3"/>
  <c r="N42" i="3"/>
  <c r="N192" i="3"/>
  <c r="N122" i="3"/>
  <c r="M74" i="3"/>
  <c r="N56" i="3"/>
  <c r="N31" i="3"/>
  <c r="M42" i="3"/>
  <c r="O193" i="3"/>
  <c r="N114" i="3"/>
  <c r="M84" i="3"/>
  <c r="P84" i="3"/>
  <c r="N54" i="3"/>
  <c r="O26" i="3"/>
  <c r="N162" i="3"/>
  <c r="N105" i="3"/>
  <c r="N58" i="3"/>
  <c r="O42" i="3"/>
  <c r="N51" i="3"/>
  <c r="M44" i="3"/>
  <c r="M50" i="3"/>
  <c r="O62" i="3"/>
  <c r="O80" i="3"/>
  <c r="N57" i="3"/>
  <c r="O137" i="3"/>
  <c r="M147" i="3"/>
  <c r="M164" i="3"/>
  <c r="M189" i="3"/>
  <c r="N150" i="3"/>
  <c r="M161" i="3"/>
  <c r="N100" i="3"/>
  <c r="M115" i="3"/>
  <c r="O74" i="3"/>
  <c r="N77" i="3"/>
  <c r="M89" i="3"/>
  <c r="O56" i="3"/>
  <c r="N53" i="3"/>
  <c r="N134" i="3"/>
  <c r="O172" i="3"/>
  <c r="O167" i="3"/>
  <c r="O190" i="3"/>
  <c r="P190" i="3"/>
  <c r="O165" i="3"/>
  <c r="M185" i="3"/>
  <c r="M153" i="3"/>
  <c r="N153" i="3"/>
  <c r="N125" i="3"/>
  <c r="N127" i="3"/>
  <c r="M127" i="3"/>
  <c r="M73" i="3"/>
  <c r="N93" i="3"/>
  <c r="M53" i="3"/>
  <c r="M93" i="3"/>
  <c r="M106" i="3"/>
  <c r="O118" i="3"/>
  <c r="N142" i="3"/>
  <c r="M175" i="3"/>
  <c r="N195" i="3"/>
  <c r="O144" i="3"/>
  <c r="O138" i="3"/>
  <c r="N171" i="3"/>
  <c r="O169" i="3"/>
  <c r="M97" i="3"/>
  <c r="M155" i="3"/>
  <c r="O54" i="3"/>
  <c r="M139" i="3"/>
  <c r="M192" i="3"/>
  <c r="M171" i="3"/>
  <c r="O153" i="3"/>
  <c r="M126" i="3"/>
  <c r="M107" i="3"/>
  <c r="M174" i="3"/>
  <c r="M144" i="3"/>
  <c r="O115" i="3"/>
  <c r="N188" i="3"/>
  <c r="N154" i="3"/>
  <c r="M105" i="3"/>
  <c r="N86" i="3"/>
  <c r="M66" i="3"/>
  <c r="M130" i="3"/>
  <c r="M86" i="3"/>
  <c r="M64" i="3"/>
  <c r="O22" i="3"/>
  <c r="N80" i="3"/>
  <c r="N27" i="3"/>
  <c r="M38" i="3"/>
  <c r="M48" i="3"/>
  <c r="O33" i="3"/>
  <c r="O43" i="3"/>
  <c r="O191" i="3"/>
  <c r="M103" i="3"/>
  <c r="N73" i="3"/>
  <c r="M20" i="3"/>
  <c r="N32" i="3"/>
  <c r="N43" i="3"/>
  <c r="O185" i="3"/>
  <c r="M98" i="3"/>
  <c r="N64" i="3"/>
  <c r="O20" i="3"/>
  <c r="M28" i="3"/>
  <c r="N139" i="3"/>
  <c r="M92" i="3"/>
  <c r="M54" i="3"/>
  <c r="O30" i="3"/>
  <c r="M24" i="3"/>
  <c r="N25" i="3"/>
  <c r="M27" i="3"/>
  <c r="O98" i="3"/>
  <c r="O64" i="3"/>
  <c r="N67" i="3"/>
  <c r="Q67" i="3"/>
  <c r="N140" i="3"/>
  <c r="O156" i="3"/>
  <c r="N193" i="3"/>
  <c r="M145" i="3"/>
  <c r="N157" i="3"/>
  <c r="N123" i="3"/>
  <c r="N121" i="3"/>
  <c r="M117" i="3"/>
  <c r="M81" i="3"/>
  <c r="N81" i="3"/>
  <c r="M91" i="3"/>
  <c r="O58" i="3"/>
  <c r="O66" i="3"/>
  <c r="O60" i="3"/>
  <c r="O90" i="3"/>
  <c r="N132" i="3"/>
  <c r="O176" i="3"/>
  <c r="O178" i="3"/>
  <c r="M134" i="3"/>
  <c r="N161" i="3"/>
  <c r="M151" i="3"/>
  <c r="O107" i="3"/>
  <c r="N113" i="3"/>
  <c r="M129" i="3"/>
  <c r="M77" i="3"/>
  <c r="M79" i="3"/>
  <c r="M65" i="3"/>
  <c r="O78" i="3"/>
  <c r="O105" i="3"/>
  <c r="N149" i="3"/>
  <c r="N155" i="3"/>
  <c r="N181" i="3"/>
  <c r="O180" i="3"/>
  <c r="M133" i="3"/>
  <c r="N189" i="3"/>
  <c r="O110" i="3"/>
  <c r="N138" i="3"/>
  <c r="N6" i="3"/>
  <c r="N16" i="3"/>
  <c r="M15" i="3"/>
  <c r="M10" i="3"/>
  <c r="N136" i="3"/>
  <c r="O126" i="3"/>
  <c r="N151" i="3"/>
  <c r="M61" i="3"/>
  <c r="N111" i="3"/>
  <c r="N185" i="3"/>
  <c r="O76" i="3"/>
  <c r="N85" i="3"/>
  <c r="O171" i="3"/>
  <c r="N11" i="3"/>
  <c r="N12" i="3"/>
  <c r="O11" i="3"/>
  <c r="N72" i="3"/>
  <c r="O146" i="3"/>
  <c r="M195" i="3"/>
  <c r="P195" i="3"/>
  <c r="N148" i="3"/>
  <c r="N159" i="3"/>
  <c r="N119" i="3"/>
  <c r="M87" i="3"/>
  <c r="M85" i="3"/>
  <c r="O130" i="3"/>
  <c r="M159" i="3"/>
  <c r="M141" i="3"/>
  <c r="N183" i="3"/>
  <c r="O101" i="3"/>
  <c r="O92" i="3"/>
  <c r="M63" i="3"/>
  <c r="O86" i="3"/>
  <c r="M111" i="3"/>
  <c r="M132" i="3"/>
  <c r="M173" i="3"/>
  <c r="O152" i="3"/>
  <c r="O103" i="3"/>
  <c r="N46" i="3"/>
  <c r="N29" i="3"/>
  <c r="N28" i="3"/>
  <c r="M114" i="3"/>
  <c r="M22" i="3"/>
  <c r="N92" i="3"/>
  <c r="M47" i="3"/>
  <c r="O24" i="3"/>
  <c r="M96" i="3"/>
  <c r="O48" i="3"/>
  <c r="O51" i="3"/>
  <c r="M31" i="3"/>
  <c r="N182" i="3"/>
  <c r="O77" i="3"/>
  <c r="O173" i="3"/>
  <c r="O97" i="3"/>
  <c r="N178" i="3"/>
  <c r="N133" i="3"/>
  <c r="O189" i="3"/>
  <c r="O145" i="3"/>
  <c r="O181" i="3"/>
  <c r="O70" i="3"/>
  <c r="N129" i="3"/>
  <c r="J14" i="3"/>
  <c r="I19" i="3"/>
  <c r="J4" i="3"/>
  <c r="I17" i="3"/>
  <c r="J10" i="3"/>
  <c r="J12" i="3"/>
  <c r="J8" i="3"/>
  <c r="J16" i="3"/>
  <c r="I7" i="3"/>
  <c r="I5" i="3"/>
  <c r="I11" i="3"/>
  <c r="J6" i="3"/>
  <c r="H16" i="3"/>
  <c r="O16" i="3"/>
  <c r="O4" i="3"/>
  <c r="N8" i="3"/>
  <c r="M19" i="3"/>
  <c r="O15" i="3"/>
  <c r="M5" i="3"/>
  <c r="M18" i="3"/>
  <c r="O6" i="3"/>
  <c r="N17" i="3"/>
  <c r="O8" i="3"/>
  <c r="M14" i="3"/>
  <c r="N19" i="3"/>
  <c r="N9" i="3"/>
  <c r="N4" i="3"/>
  <c r="J18" i="3"/>
  <c r="I15" i="3"/>
  <c r="I9" i="3"/>
  <c r="I4" i="3"/>
  <c r="O13" i="3"/>
  <c r="H8" i="3"/>
  <c r="O9" i="3"/>
  <c r="N18" i="3"/>
  <c r="M13" i="3"/>
  <c r="O7" i="3"/>
  <c r="O10" i="3"/>
  <c r="M16" i="3"/>
  <c r="M8" i="3"/>
  <c r="O18" i="3"/>
  <c r="N13" i="3"/>
  <c r="N5" i="3"/>
  <c r="O14" i="3"/>
  <c r="O17" i="3"/>
  <c r="N10" i="3"/>
  <c r="N15" i="3"/>
  <c r="M11" i="3"/>
  <c r="M7" i="3"/>
  <c r="O19" i="3"/>
  <c r="N14" i="3"/>
  <c r="M9" i="3"/>
  <c r="I20" i="3"/>
  <c r="J21" i="3"/>
  <c r="H23" i="3"/>
  <c r="I24" i="3"/>
  <c r="J25" i="3"/>
  <c r="H27" i="3"/>
  <c r="I28" i="3"/>
  <c r="J29" i="3"/>
  <c r="J20" i="3"/>
  <c r="H22" i="3"/>
  <c r="I23" i="3"/>
  <c r="J24" i="3"/>
  <c r="H26" i="3"/>
  <c r="I27" i="3"/>
  <c r="J28" i="3"/>
  <c r="H4" i="3"/>
  <c r="H5" i="3"/>
  <c r="J7" i="3"/>
  <c r="I10" i="3"/>
  <c r="H13" i="3"/>
  <c r="J15" i="3"/>
  <c r="I18" i="3"/>
  <c r="H21" i="3"/>
  <c r="J23" i="3"/>
  <c r="I26" i="3"/>
  <c r="H29" i="3"/>
  <c r="H7" i="3"/>
  <c r="J9" i="3"/>
  <c r="I12" i="3"/>
  <c r="J26" i="3"/>
  <c r="J5" i="3"/>
  <c r="I8" i="3"/>
  <c r="H11" i="3"/>
  <c r="J13" i="3"/>
  <c r="I16" i="3"/>
  <c r="H19" i="3"/>
  <c r="H20" i="3"/>
  <c r="J22" i="3"/>
  <c r="I25" i="3"/>
  <c r="H28" i="3"/>
  <c r="H15" i="3"/>
  <c r="J17" i="3"/>
  <c r="I21" i="3"/>
  <c r="H24" i="3"/>
  <c r="I29" i="3"/>
  <c r="I6" i="3"/>
  <c r="H9" i="3"/>
  <c r="J11" i="3"/>
  <c r="I14" i="3"/>
  <c r="I22" i="3"/>
  <c r="H25" i="3"/>
  <c r="J27" i="3"/>
  <c r="J19" i="3"/>
  <c r="H17" i="3"/>
  <c r="O12" i="3"/>
  <c r="H18" i="3"/>
  <c r="P47" i="3"/>
  <c r="P113" i="3"/>
  <c r="P91" i="3"/>
  <c r="P63" i="3"/>
  <c r="K158" i="3"/>
  <c r="K14" i="3"/>
  <c r="L30" i="3"/>
  <c r="L144" i="3"/>
  <c r="K132" i="3"/>
  <c r="K140" i="3"/>
  <c r="L102" i="3"/>
  <c r="K82" i="3"/>
  <c r="L38" i="3"/>
  <c r="Q137" i="3"/>
  <c r="K156" i="3"/>
  <c r="K114" i="3"/>
  <c r="L70" i="3"/>
  <c r="K50" i="3"/>
  <c r="Q151" i="3"/>
  <c r="Q161" i="3"/>
  <c r="Q110" i="3"/>
  <c r="Q122" i="3"/>
  <c r="P170" i="3"/>
  <c r="Q83" i="3"/>
  <c r="K32" i="3"/>
  <c r="K164" i="3"/>
  <c r="L170" i="3"/>
  <c r="K124" i="3"/>
  <c r="K154" i="3"/>
  <c r="L150" i="3"/>
  <c r="L134" i="3"/>
  <c r="P50" i="3"/>
  <c r="P194" i="3"/>
  <c r="L162" i="3"/>
  <c r="L182" i="3"/>
  <c r="L136" i="3"/>
  <c r="L106" i="3"/>
  <c r="L90" i="3"/>
  <c r="L42" i="3"/>
  <c r="L188" i="3"/>
  <c r="K192" i="3"/>
  <c r="K178" i="3"/>
  <c r="K184" i="3"/>
  <c r="K190" i="3"/>
  <c r="K180" i="3"/>
  <c r="L172" i="3"/>
  <c r="K166" i="3"/>
  <c r="L194" i="3"/>
  <c r="K104" i="3"/>
  <c r="L126" i="3"/>
  <c r="L100" i="3"/>
  <c r="K118" i="3"/>
  <c r="K108" i="3"/>
  <c r="L120" i="3"/>
  <c r="L76" i="3"/>
  <c r="K74" i="3"/>
  <c r="L68" i="3"/>
  <c r="K86" i="3"/>
  <c r="L88" i="3"/>
  <c r="L72" i="3"/>
  <c r="L78" i="3"/>
  <c r="L62" i="3"/>
  <c r="K40" i="3"/>
  <c r="L36" i="3"/>
  <c r="K60" i="3"/>
  <c r="K54" i="3"/>
  <c r="K44" i="3"/>
  <c r="L56" i="3"/>
  <c r="K183" i="3"/>
  <c r="L183" i="3"/>
  <c r="L35" i="3"/>
  <c r="K35" i="3"/>
  <c r="L187" i="3"/>
  <c r="K187" i="3"/>
  <c r="L151" i="3"/>
  <c r="K151" i="3"/>
  <c r="L166" i="3"/>
  <c r="L139" i="3"/>
  <c r="K139" i="3"/>
  <c r="K89" i="3"/>
  <c r="L89" i="3"/>
  <c r="K57" i="3"/>
  <c r="L57" i="3"/>
  <c r="K102" i="3"/>
  <c r="K92" i="3"/>
  <c r="K70" i="3"/>
  <c r="K38" i="3"/>
  <c r="L125" i="3"/>
  <c r="K125" i="3"/>
  <c r="L109" i="3"/>
  <c r="K109" i="3"/>
  <c r="L61" i="3"/>
  <c r="K61" i="3"/>
  <c r="L40" i="3"/>
  <c r="L184" i="3"/>
  <c r="K113" i="3"/>
  <c r="L113" i="3"/>
  <c r="K49" i="3"/>
  <c r="L49" i="3"/>
  <c r="L180" i="3"/>
  <c r="K159" i="3"/>
  <c r="L159" i="3"/>
  <c r="L138" i="3"/>
  <c r="L110" i="3"/>
  <c r="L46" i="3"/>
  <c r="K167" i="3"/>
  <c r="L167" i="3"/>
  <c r="K157" i="3"/>
  <c r="L157" i="3"/>
  <c r="L60" i="3"/>
  <c r="K144" i="3"/>
  <c r="K128" i="3"/>
  <c r="K48" i="3"/>
  <c r="L148" i="3"/>
  <c r="L137" i="3"/>
  <c r="K137" i="3"/>
  <c r="K126" i="3"/>
  <c r="L107" i="3"/>
  <c r="K107" i="3"/>
  <c r="L75" i="3"/>
  <c r="K75" i="3"/>
  <c r="L43" i="3"/>
  <c r="K43" i="3"/>
  <c r="L74" i="3"/>
  <c r="L58" i="3"/>
  <c r="L119" i="3"/>
  <c r="K119" i="3"/>
  <c r="L103" i="3"/>
  <c r="K103" i="3"/>
  <c r="L87" i="3"/>
  <c r="K87" i="3"/>
  <c r="L71" i="3"/>
  <c r="K71" i="3"/>
  <c r="L55" i="3"/>
  <c r="K55" i="3"/>
  <c r="L39" i="3"/>
  <c r="K39" i="3"/>
  <c r="L6" i="3"/>
  <c r="K34" i="3"/>
  <c r="L34" i="3"/>
  <c r="K172" i="3"/>
  <c r="L94" i="3"/>
  <c r="K72" i="3"/>
  <c r="K149" i="3"/>
  <c r="L149" i="3"/>
  <c r="L128" i="3"/>
  <c r="L108" i="3"/>
  <c r="L67" i="3"/>
  <c r="K67" i="3"/>
  <c r="L44" i="3"/>
  <c r="L195" i="3"/>
  <c r="K195" i="3"/>
  <c r="L179" i="3"/>
  <c r="K179" i="3"/>
  <c r="K173" i="3"/>
  <c r="L173" i="3"/>
  <c r="K148" i="3"/>
  <c r="L124" i="3"/>
  <c r="K106" i="3"/>
  <c r="K42" i="3"/>
  <c r="K188" i="3"/>
  <c r="K182" i="3"/>
  <c r="L163" i="3"/>
  <c r="K163" i="3"/>
  <c r="K143" i="3"/>
  <c r="L143" i="3"/>
  <c r="K97" i="3"/>
  <c r="L97" i="3"/>
  <c r="L174" i="3"/>
  <c r="L158" i="3"/>
  <c r="L142" i="3"/>
  <c r="L118" i="3"/>
  <c r="K98" i="3"/>
  <c r="L86" i="3"/>
  <c r="K66" i="3"/>
  <c r="L54" i="3"/>
  <c r="L147" i="3"/>
  <c r="K147" i="3"/>
  <c r="L131" i="3"/>
  <c r="K131" i="3"/>
  <c r="L116" i="3"/>
  <c r="K105" i="3"/>
  <c r="L105" i="3"/>
  <c r="L84" i="3"/>
  <c r="K73" i="3"/>
  <c r="L73" i="3"/>
  <c r="L52" i="3"/>
  <c r="K41" i="3"/>
  <c r="L41" i="3"/>
  <c r="K116" i="3"/>
  <c r="K110" i="3"/>
  <c r="K100" i="3"/>
  <c r="K94" i="3"/>
  <c r="K84" i="3"/>
  <c r="K78" i="3"/>
  <c r="K68" i="3"/>
  <c r="K62" i="3"/>
  <c r="K52" i="3"/>
  <c r="K46" i="3"/>
  <c r="K36" i="3"/>
  <c r="L117" i="3"/>
  <c r="K117" i="3"/>
  <c r="L112" i="3"/>
  <c r="L101" i="3"/>
  <c r="K101" i="3"/>
  <c r="L96" i="3"/>
  <c r="L85" i="3"/>
  <c r="K85" i="3"/>
  <c r="L80" i="3"/>
  <c r="L69" i="3"/>
  <c r="K69" i="3"/>
  <c r="L64" i="3"/>
  <c r="L53" i="3"/>
  <c r="K53" i="3"/>
  <c r="L48" i="3"/>
  <c r="L37" i="3"/>
  <c r="K37" i="3"/>
  <c r="K33" i="3"/>
  <c r="L33" i="3"/>
  <c r="K181" i="3"/>
  <c r="L181" i="3"/>
  <c r="K189" i="3"/>
  <c r="L189" i="3"/>
  <c r="L169" i="3"/>
  <c r="K169" i="3"/>
  <c r="K133" i="3"/>
  <c r="L133" i="3"/>
  <c r="L99" i="3"/>
  <c r="K99" i="3"/>
  <c r="L168" i="3"/>
  <c r="K65" i="3"/>
  <c r="L65" i="3"/>
  <c r="L155" i="3"/>
  <c r="K155" i="3"/>
  <c r="K121" i="3"/>
  <c r="L121" i="3"/>
  <c r="K76" i="3"/>
  <c r="L104" i="3"/>
  <c r="L93" i="3"/>
  <c r="K93" i="3"/>
  <c r="L77" i="3"/>
  <c r="K77" i="3"/>
  <c r="L45" i="3"/>
  <c r="K45" i="3"/>
  <c r="K16" i="3"/>
  <c r="L31" i="3"/>
  <c r="K31" i="3"/>
  <c r="K176" i="3"/>
  <c r="K30" i="3"/>
  <c r="K185" i="3"/>
  <c r="L185" i="3"/>
  <c r="K174" i="3"/>
  <c r="K150" i="3"/>
  <c r="K88" i="3"/>
  <c r="L190" i="3"/>
  <c r="L178" i="3"/>
  <c r="K165" i="3"/>
  <c r="L165" i="3"/>
  <c r="L83" i="3"/>
  <c r="K83" i="3"/>
  <c r="K170" i="3"/>
  <c r="K160" i="3"/>
  <c r="K138" i="3"/>
  <c r="K112" i="3"/>
  <c r="K80" i="3"/>
  <c r="L153" i="3"/>
  <c r="K153" i="3"/>
  <c r="L132" i="3"/>
  <c r="L122" i="3"/>
  <c r="L32" i="3"/>
  <c r="L192" i="3"/>
  <c r="L191" i="3"/>
  <c r="K191" i="3"/>
  <c r="L164" i="3"/>
  <c r="L175" i="3"/>
  <c r="K175" i="3"/>
  <c r="L130" i="3"/>
  <c r="K90" i="3"/>
  <c r="K194" i="3"/>
  <c r="L135" i="3"/>
  <c r="K135" i="3"/>
  <c r="K81" i="3"/>
  <c r="L81" i="3"/>
  <c r="K193" i="3"/>
  <c r="L193" i="3"/>
  <c r="K177" i="3"/>
  <c r="L177" i="3"/>
  <c r="L171" i="3"/>
  <c r="K171" i="3"/>
  <c r="L154" i="3"/>
  <c r="K134" i="3"/>
  <c r="K120" i="3"/>
  <c r="K56" i="3"/>
  <c r="K186" i="3"/>
  <c r="K161" i="3"/>
  <c r="L161" i="3"/>
  <c r="L186" i="3"/>
  <c r="L160" i="3"/>
  <c r="L152" i="3"/>
  <c r="K141" i="3"/>
  <c r="L141" i="3"/>
  <c r="L115" i="3"/>
  <c r="K115" i="3"/>
  <c r="L92" i="3"/>
  <c r="L51" i="3"/>
  <c r="K51" i="3"/>
  <c r="K168" i="3"/>
  <c r="K162" i="3"/>
  <c r="K152" i="3"/>
  <c r="K146" i="3"/>
  <c r="K136" i="3"/>
  <c r="K130" i="3"/>
  <c r="K96" i="3"/>
  <c r="K64" i="3"/>
  <c r="L156" i="3"/>
  <c r="L145" i="3"/>
  <c r="K145" i="3"/>
  <c r="L140" i="3"/>
  <c r="L129" i="3"/>
  <c r="K129" i="3"/>
  <c r="L123" i="3"/>
  <c r="K123" i="3"/>
  <c r="L91" i="3"/>
  <c r="K91" i="3"/>
  <c r="L59" i="3"/>
  <c r="K59" i="3"/>
  <c r="L114" i="3"/>
  <c r="L98" i="3"/>
  <c r="L82" i="3"/>
  <c r="L66" i="3"/>
  <c r="L50" i="3"/>
  <c r="K127" i="3"/>
  <c r="L127" i="3"/>
  <c r="K111" i="3"/>
  <c r="L111" i="3"/>
  <c r="K95" i="3"/>
  <c r="L95" i="3"/>
  <c r="K79" i="3"/>
  <c r="L79" i="3"/>
  <c r="K63" i="3"/>
  <c r="L63" i="3"/>
  <c r="K47" i="3"/>
  <c r="L47" i="3"/>
  <c r="P188" i="3"/>
  <c r="P176" i="3"/>
  <c r="Q175" i="3"/>
  <c r="Q132" i="3"/>
  <c r="P120" i="3"/>
  <c r="Q116" i="3"/>
  <c r="P106" i="3"/>
  <c r="P76" i="3"/>
  <c r="P74" i="3"/>
  <c r="Q75" i="3"/>
  <c r="P67" i="3"/>
  <c r="K12" i="3"/>
  <c r="Q190" i="3"/>
  <c r="Q176" i="3"/>
  <c r="Q194" i="3"/>
  <c r="P12" i="3"/>
  <c r="P140" i="3"/>
  <c r="Q126" i="3"/>
  <c r="Q64" i="3"/>
  <c r="Q35" i="3"/>
  <c r="Q188" i="3"/>
  <c r="P101" i="3"/>
  <c r="Q72" i="3"/>
  <c r="Q133" i="3"/>
  <c r="P149" i="3"/>
  <c r="P107" i="3"/>
  <c r="Q178" i="3"/>
  <c r="P28" i="3"/>
  <c r="Q80" i="3"/>
  <c r="P174" i="3"/>
  <c r="P155" i="3"/>
  <c r="Q162" i="3"/>
  <c r="P42" i="3"/>
  <c r="P61" i="3"/>
  <c r="Q108" i="3"/>
  <c r="Q70" i="3"/>
  <c r="P36" i="3"/>
  <c r="Q66" i="3"/>
  <c r="Q62" i="3"/>
  <c r="P150" i="3"/>
  <c r="P95" i="3"/>
  <c r="Q21" i="3"/>
  <c r="Q46" i="3"/>
  <c r="Q135" i="3"/>
  <c r="Q187" i="3"/>
  <c r="Q124" i="3"/>
  <c r="P148" i="3"/>
  <c r="Q184" i="3"/>
  <c r="Q29" i="3"/>
  <c r="P37" i="3"/>
  <c r="P143" i="3"/>
  <c r="Q166" i="3"/>
  <c r="Q148" i="3"/>
  <c r="Q56" i="3"/>
  <c r="P68" i="3"/>
  <c r="Q95" i="3"/>
  <c r="P80" i="3"/>
  <c r="Q50" i="3"/>
  <c r="Q47" i="3"/>
  <c r="P48" i="3"/>
  <c r="P180" i="3"/>
  <c r="P10" i="3"/>
  <c r="P122" i="3"/>
  <c r="P103" i="3"/>
  <c r="Q42" i="3"/>
  <c r="K10" i="3"/>
  <c r="P184" i="3"/>
  <c r="P77" i="3"/>
  <c r="P129" i="3"/>
  <c r="P161" i="3"/>
  <c r="Q74" i="3"/>
  <c r="P83" i="3"/>
  <c r="Q170" i="3"/>
  <c r="P130" i="3"/>
  <c r="Q186" i="3"/>
  <c r="Q103" i="3"/>
  <c r="P186" i="3"/>
  <c r="P66" i="3"/>
  <c r="P182" i="3"/>
  <c r="P96" i="3"/>
  <c r="P22" i="3"/>
  <c r="P46" i="3"/>
  <c r="P146" i="3"/>
  <c r="Q189" i="3"/>
  <c r="Q155" i="3"/>
  <c r="Q65" i="3"/>
  <c r="P134" i="3"/>
  <c r="P121" i="3"/>
  <c r="P193" i="3"/>
  <c r="P24" i="3"/>
  <c r="P98" i="3"/>
  <c r="P20" i="3"/>
  <c r="Q43" i="3"/>
  <c r="Q27" i="3"/>
  <c r="Q86" i="3"/>
  <c r="P105" i="3"/>
  <c r="Q144" i="3"/>
  <c r="P54" i="3"/>
  <c r="Q171" i="3"/>
  <c r="P175" i="3"/>
  <c r="P93" i="3"/>
  <c r="Q127" i="3"/>
  <c r="P56" i="3"/>
  <c r="P57" i="3"/>
  <c r="P44" i="3"/>
  <c r="Q31" i="3"/>
  <c r="Q192" i="3"/>
  <c r="P88" i="3"/>
  <c r="Q120" i="3"/>
  <c r="P100" i="3"/>
  <c r="P168" i="3"/>
  <c r="Q34" i="3"/>
  <c r="Q78" i="3"/>
  <c r="P23" i="3"/>
  <c r="P116" i="3"/>
  <c r="P39" i="3"/>
  <c r="Q41" i="3"/>
  <c r="Q45" i="3"/>
  <c r="P118" i="3"/>
  <c r="P152" i="3"/>
  <c r="Q160" i="3"/>
  <c r="P55" i="3"/>
  <c r="P49" i="3"/>
  <c r="P51" i="3"/>
  <c r="Q30" i="3"/>
  <c r="Q33" i="3"/>
  <c r="P73" i="3"/>
  <c r="Q147" i="3"/>
  <c r="P163" i="3"/>
  <c r="Q180" i="3"/>
  <c r="P137" i="3"/>
  <c r="P114" i="3"/>
  <c r="P123" i="3"/>
  <c r="Q102" i="3"/>
  <c r="Q59" i="3"/>
  <c r="P94" i="3"/>
  <c r="Q32" i="3"/>
  <c r="P154" i="3"/>
  <c r="P169" i="3"/>
  <c r="Q40" i="3"/>
  <c r="Q136" i="3"/>
  <c r="P38" i="3"/>
  <c r="P189" i="3"/>
  <c r="P90" i="3"/>
  <c r="Q181" i="3"/>
  <c r="Q113" i="3"/>
  <c r="Q60" i="3"/>
  <c r="P30" i="3"/>
  <c r="P34" i="3"/>
  <c r="Q182" i="3"/>
  <c r="P27" i="3"/>
  <c r="Q114" i="3"/>
  <c r="P136" i="3"/>
  <c r="Q154" i="3"/>
  <c r="P156" i="3"/>
  <c r="P167" i="3"/>
  <c r="Q104" i="3"/>
  <c r="P59" i="3"/>
  <c r="P138" i="3"/>
  <c r="P6" i="3"/>
  <c r="Q38" i="3"/>
  <c r="P162" i="3"/>
  <c r="P21" i="3"/>
  <c r="P126" i="3"/>
  <c r="P64" i="3"/>
  <c r="Q28" i="3"/>
  <c r="P133" i="3"/>
  <c r="P75" i="3"/>
  <c r="Q131" i="3"/>
  <c r="P128" i="3"/>
  <c r="Q146" i="3"/>
  <c r="P31" i="3"/>
  <c r="P171" i="3"/>
  <c r="P142" i="3"/>
  <c r="Q26" i="3"/>
  <c r="Q98" i="3"/>
  <c r="P124" i="3"/>
  <c r="Q54" i="3"/>
  <c r="Q94" i="3"/>
  <c r="P32" i="3"/>
  <c r="Q48" i="3"/>
  <c r="P29" i="3"/>
  <c r="Q145" i="3"/>
  <c r="Q92" i="3"/>
  <c r="P166" i="3"/>
  <c r="Q158" i="3"/>
  <c r="P85" i="3"/>
  <c r="Q25" i="3"/>
  <c r="Q63" i="3"/>
  <c r="Q117" i="3"/>
  <c r="Q112" i="3"/>
  <c r="Q37" i="3"/>
  <c r="P160" i="3"/>
  <c r="Q52" i="3"/>
  <c r="Q140" i="3"/>
  <c r="P172" i="3"/>
  <c r="P153" i="3"/>
  <c r="Q119" i="3"/>
  <c r="P71" i="3"/>
  <c r="Q71" i="3"/>
  <c r="P157" i="3"/>
  <c r="P45" i="3"/>
  <c r="Q172" i="3"/>
  <c r="Q51" i="3"/>
  <c r="Q24" i="3"/>
  <c r="Q39" i="3"/>
  <c r="Q85" i="3"/>
  <c r="P127" i="3"/>
  <c r="Q149" i="3"/>
  <c r="Q123" i="3"/>
  <c r="Q130" i="3"/>
  <c r="P53" i="3"/>
  <c r="Q53" i="3"/>
  <c r="Q100" i="3"/>
  <c r="Q44" i="3"/>
  <c r="P82" i="3"/>
  <c r="P102" i="3"/>
  <c r="Q152" i="3"/>
  <c r="P99" i="3"/>
  <c r="Q36" i="3"/>
  <c r="Q142" i="3"/>
  <c r="P109" i="3"/>
  <c r="Q109" i="3"/>
  <c r="Q57" i="3"/>
  <c r="P15" i="3"/>
  <c r="Q10" i="3"/>
  <c r="P108" i="3"/>
  <c r="Q101" i="3"/>
  <c r="Q90" i="3"/>
  <c r="P70" i="3"/>
  <c r="Q167" i="3"/>
  <c r="Q22" i="3"/>
  <c r="Q168" i="3"/>
  <c r="Q82" i="3"/>
  <c r="Q107" i="3"/>
  <c r="P43" i="3"/>
  <c r="P60" i="3"/>
  <c r="P147" i="3"/>
  <c r="P112" i="3"/>
  <c r="Q23" i="3"/>
  <c r="P52" i="3"/>
  <c r="P158" i="3"/>
  <c r="P62" i="3"/>
  <c r="Q128" i="3"/>
  <c r="P26" i="3"/>
  <c r="P35" i="3"/>
  <c r="Q84" i="3"/>
  <c r="Q129" i="3"/>
  <c r="P65" i="3"/>
  <c r="P119" i="3"/>
  <c r="Q55" i="3"/>
  <c r="P183" i="3"/>
  <c r="Q138" i="3"/>
  <c r="Q105" i="3"/>
  <c r="Q77" i="3"/>
  <c r="P151" i="3"/>
  <c r="Q81" i="3"/>
  <c r="P81" i="3"/>
  <c r="Q157" i="3"/>
  <c r="Q20" i="3"/>
  <c r="P192" i="3"/>
  <c r="Q97" i="3"/>
  <c r="P97" i="3"/>
  <c r="Q118" i="3"/>
  <c r="P125" i="3"/>
  <c r="P165" i="3"/>
  <c r="Q61" i="3"/>
  <c r="P40" i="3"/>
  <c r="Q93" i="3"/>
  <c r="P104" i="3"/>
  <c r="Q96" i="3"/>
  <c r="Q68" i="3"/>
  <c r="Q143" i="3"/>
  <c r="P131" i="3"/>
  <c r="Q121" i="3"/>
  <c r="P159" i="3"/>
  <c r="Q159" i="3"/>
  <c r="Q115" i="3"/>
  <c r="P115" i="3"/>
  <c r="Q165" i="3"/>
  <c r="Q193" i="3"/>
  <c r="Q49" i="3"/>
  <c r="Q134" i="3"/>
  <c r="Q153" i="3"/>
  <c r="Q73" i="3"/>
  <c r="Q111" i="3"/>
  <c r="P111" i="3"/>
  <c r="P79" i="3"/>
  <c r="Q79" i="3"/>
  <c r="P178" i="3"/>
  <c r="Q185" i="3"/>
  <c r="P185" i="3"/>
  <c r="P89" i="3"/>
  <c r="Q89" i="3"/>
  <c r="Q164" i="3"/>
  <c r="P164" i="3"/>
  <c r="P41" i="3"/>
  <c r="P86" i="3"/>
  <c r="P144" i="3"/>
  <c r="Q156" i="3"/>
  <c r="Q174" i="3"/>
  <c r="P187" i="3"/>
  <c r="Q163" i="3"/>
  <c r="Q91" i="3"/>
  <c r="P135" i="3"/>
  <c r="P173" i="3"/>
  <c r="Q173" i="3"/>
  <c r="Q141" i="3"/>
  <c r="P141" i="3"/>
  <c r="P87" i="3"/>
  <c r="Q87" i="3"/>
  <c r="P110" i="3"/>
  <c r="P181" i="3"/>
  <c r="P78" i="3"/>
  <c r="P132" i="3"/>
  <c r="P58" i="3"/>
  <c r="P117" i="3"/>
  <c r="P145" i="3"/>
  <c r="P25" i="3"/>
  <c r="P92" i="3"/>
  <c r="Q191" i="3"/>
  <c r="Q139" i="3"/>
  <c r="P139" i="3"/>
  <c r="Q169" i="3"/>
  <c r="Q195" i="3"/>
  <c r="Q106" i="3"/>
  <c r="Q150" i="3"/>
  <c r="Q58" i="3"/>
  <c r="Q99" i="3"/>
  <c r="Q125" i="3"/>
  <c r="P33" i="3"/>
  <c r="P72" i="3"/>
  <c r="Q179" i="3"/>
  <c r="P179" i="3"/>
  <c r="Q177" i="3"/>
  <c r="P177" i="3"/>
  <c r="P191" i="3"/>
  <c r="Q76" i="3"/>
  <c r="Q88" i="3"/>
  <c r="P69" i="3"/>
  <c r="Q69" i="3"/>
  <c r="Q183" i="3"/>
  <c r="K6" i="3"/>
  <c r="Q4" i="3"/>
  <c r="L12" i="3"/>
  <c r="L14" i="3"/>
  <c r="L10" i="3"/>
  <c r="Q6" i="3"/>
  <c r="Q17" i="3"/>
  <c r="K25" i="3"/>
  <c r="L25" i="3"/>
  <c r="K29" i="3"/>
  <c r="L29" i="3"/>
  <c r="K23" i="3"/>
  <c r="L23" i="3"/>
  <c r="P19" i="3"/>
  <c r="Q19" i="3"/>
  <c r="L18" i="3"/>
  <c r="K18" i="3"/>
  <c r="K9" i="3"/>
  <c r="L9" i="3"/>
  <c r="K7" i="3"/>
  <c r="L7" i="3"/>
  <c r="L22" i="3"/>
  <c r="K22" i="3"/>
  <c r="K20" i="3"/>
  <c r="L20" i="3"/>
  <c r="K11" i="3"/>
  <c r="L11" i="3"/>
  <c r="K13" i="3"/>
  <c r="L13" i="3"/>
  <c r="K4" i="3"/>
  <c r="L4" i="3"/>
  <c r="K26" i="3"/>
  <c r="L26" i="3"/>
  <c r="P7" i="3"/>
  <c r="Q7" i="3"/>
  <c r="P16" i="3"/>
  <c r="Q16" i="3"/>
  <c r="Q15" i="3"/>
  <c r="K8" i="3"/>
  <c r="L8" i="3"/>
  <c r="L16" i="3"/>
  <c r="P17" i="3"/>
  <c r="Q12" i="3"/>
  <c r="P4" i="3"/>
  <c r="K15" i="3"/>
  <c r="L15" i="3"/>
  <c r="Q5" i="3"/>
  <c r="P5" i="3"/>
  <c r="L24" i="3"/>
  <c r="K24" i="3"/>
  <c r="L5" i="3"/>
  <c r="K5" i="3"/>
  <c r="K27" i="3"/>
  <c r="L27" i="3"/>
  <c r="P8" i="3"/>
  <c r="Q8" i="3"/>
  <c r="P14" i="3"/>
  <c r="Q14" i="3"/>
  <c r="K17" i="3"/>
  <c r="L17" i="3"/>
  <c r="K28" i="3"/>
  <c r="L28" i="3"/>
  <c r="K19" i="3"/>
  <c r="L19" i="3"/>
  <c r="K21" i="3"/>
  <c r="L21" i="3"/>
  <c r="Q9" i="3"/>
  <c r="P9" i="3"/>
  <c r="P11" i="3"/>
  <c r="Q11" i="3"/>
  <c r="Q13" i="3"/>
  <c r="P13" i="3"/>
  <c r="P18" i="3"/>
  <c r="Q18" i="3"/>
</calcChain>
</file>

<file path=xl/sharedStrings.xml><?xml version="1.0" encoding="utf-8"?>
<sst xmlns="http://schemas.openxmlformats.org/spreadsheetml/2006/main" count="371" uniqueCount="81">
  <si>
    <t>plate map</t>
  </si>
  <si>
    <t>1-3</t>
  </si>
  <si>
    <t>4-6</t>
  </si>
  <si>
    <t>7-9</t>
  </si>
  <si>
    <t>10-12</t>
  </si>
  <si>
    <t>A</t>
  </si>
  <si>
    <t>VEH</t>
  </si>
  <si>
    <t>B</t>
  </si>
  <si>
    <t>C</t>
  </si>
  <si>
    <t>D</t>
  </si>
  <si>
    <t>E</t>
  </si>
  <si>
    <t>F</t>
  </si>
  <si>
    <t>G</t>
  </si>
  <si>
    <t>H</t>
  </si>
  <si>
    <t>Assay name</t>
  </si>
  <si>
    <t>Assay date:</t>
  </si>
  <si>
    <t>Dose date:</t>
  </si>
  <si>
    <t>Plate seed date:</t>
  </si>
  <si>
    <t>Transfection date:</t>
  </si>
  <si>
    <t>Plasmid:</t>
  </si>
  <si>
    <t>Cells/well:</t>
  </si>
  <si>
    <t>copy and paste special values of the data sheet</t>
  </si>
  <si>
    <t>User: USER</t>
  </si>
  <si>
    <t>Path: C:\Program Files (x86)\BMG\CLARIOstar\User\Data\</t>
  </si>
  <si>
    <t>plate 1:</t>
  </si>
  <si>
    <t>Plate 2:</t>
  </si>
  <si>
    <t>rep1</t>
  </si>
  <si>
    <t>rep2</t>
  </si>
  <si>
    <t>rep3</t>
  </si>
  <si>
    <t>avg veh</t>
  </si>
  <si>
    <t>avg</t>
  </si>
  <si>
    <t>sem</t>
  </si>
  <si>
    <t>relative to veh</t>
  </si>
  <si>
    <t>other notes:</t>
  </si>
  <si>
    <t>raw data</t>
  </si>
  <si>
    <t>plate 1</t>
  </si>
  <si>
    <t>plate 2</t>
  </si>
  <si>
    <t>plate 3</t>
  </si>
  <si>
    <t>plate 4</t>
  </si>
  <si>
    <t>plate 5</t>
  </si>
  <si>
    <t>plate 6</t>
  </si>
  <si>
    <t>Cytotoxicity</t>
  </si>
  <si>
    <t>E2</t>
  </si>
  <si>
    <t>DPN</t>
  </si>
  <si>
    <t>max E</t>
  </si>
  <si>
    <t>Agonist - relative to max E</t>
  </si>
  <si>
    <t>std curve</t>
  </si>
  <si>
    <t>m=</t>
  </si>
  <si>
    <t>b=</t>
  </si>
  <si>
    <t>% unviable cells</t>
  </si>
  <si>
    <t xml:space="preserve">Renilla </t>
  </si>
  <si>
    <t>Test Name: DLR - Katie Pelch</t>
  </si>
  <si>
    <t>Luminescence</t>
  </si>
  <si>
    <t>1. Sum of Range 1 based on Raw Data (No filter)</t>
  </si>
  <si>
    <t>2. Sum of Range 2 based on Raw Data (No filter)</t>
  </si>
  <si>
    <t>3. Ratio based on Sum of Range 1 and Sum of Range 2 (calculated)</t>
  </si>
  <si>
    <t>no CTG data</t>
  </si>
  <si>
    <t>hERalpha</t>
  </si>
  <si>
    <t>clear plate for ER response</t>
  </si>
  <si>
    <t>ID2: ER alpha agonism</t>
  </si>
  <si>
    <t>Transfection #26</t>
  </si>
  <si>
    <t>Test ID: 974</t>
  </si>
  <si>
    <t>Date: 4/8/2016</t>
  </si>
  <si>
    <t>Time: 12:27:49 PM</t>
  </si>
  <si>
    <t>ID1: Transfection #26</t>
  </si>
  <si>
    <t>ID3: plate1</t>
  </si>
  <si>
    <t>Test ID: 975</t>
  </si>
  <si>
    <t>Time: 1:10:44 PM</t>
  </si>
  <si>
    <t>ID3: plate2</t>
  </si>
  <si>
    <t>Test ID: 976</t>
  </si>
  <si>
    <t>Time: 1:50:14 PM</t>
  </si>
  <si>
    <t>ID3: plate3</t>
  </si>
  <si>
    <t>Test ID: 977</t>
  </si>
  <si>
    <t>Time: 2:39:00 PM</t>
  </si>
  <si>
    <t>ID3: plate4</t>
  </si>
  <si>
    <t>Test ID: 978</t>
  </si>
  <si>
    <t>Time: 3:18:30 PM</t>
  </si>
  <si>
    <t>ID3: plate5</t>
  </si>
  <si>
    <t>Test ID: 979</t>
  </si>
  <si>
    <t>Time: 3:58:07 PM</t>
  </si>
  <si>
    <t>ID3: plate6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</si>
</sst>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0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/>
    <xf numFmtId="11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3" borderId="0" xfId="0" applyFill="1"/>
    <xf numFmtId="2" fontId="0" fillId="2" borderId="0" xfId="0" applyNumberFormat="1" applyFill="1"/>
    <xf numFmtId="0" fontId="0" fillId="4" borderId="0" xfId="0" applyFill="1"/>
    <xf numFmtId="2" fontId="0" fillId="4" borderId="0" xfId="0" applyNumberFormat="1" applyFill="1"/>
    <xf numFmtId="2" fontId="0" fillId="4" borderId="8" xfId="0" applyNumberFormat="1" applyFill="1" applyBorder="1"/>
    <xf numFmtId="0" fontId="2" fillId="4" borderId="8" xfId="0" applyFont="1" applyFill="1" applyBorder="1" applyAlignment="1">
      <alignment horizontal="right"/>
    </xf>
    <xf numFmtId="2" fontId="2" fillId="2" borderId="0" xfId="0" applyNumberFormat="1" applyFont="1" applyFill="1"/>
    <xf numFmtId="0" fontId="2" fillId="4" borderId="0" xfId="0" applyFont="1" applyFill="1"/>
    <xf numFmtId="2" fontId="2" fillId="2" borderId="8" xfId="0" applyNumberFormat="1" applyFont="1" applyFill="1" applyBorder="1" applyAlignment="1">
      <alignment horizontal="right"/>
    </xf>
    <xf numFmtId="0" fontId="0" fillId="5" borderId="0" xfId="0" applyFill="1"/>
    <xf numFmtId="0" fontId="2" fillId="5" borderId="8" xfId="0" applyFon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5" xfId="0" applyFont="1" applyFill="1" applyBorder="1"/>
    <xf numFmtId="0" fontId="2" fillId="4" borderId="7" xfId="0" applyFont="1" applyFill="1" applyBorder="1" applyAlignment="1">
      <alignment horizontal="right"/>
    </xf>
    <xf numFmtId="2" fontId="0" fillId="4" borderId="5" xfId="0" applyNumberFormat="1" applyFill="1" applyBorder="1"/>
    <xf numFmtId="2" fontId="0" fillId="4" borderId="7" xfId="0" applyNumberFormat="1" applyFill="1" applyBorder="1"/>
    <xf numFmtId="0" fontId="0" fillId="4" borderId="5" xfId="0" applyFill="1" applyBorder="1"/>
    <xf numFmtId="0" fontId="2" fillId="4" borderId="5" xfId="0" applyFont="1" applyFill="1" applyBorder="1" applyAlignment="1">
      <alignment horizontal="center"/>
    </xf>
    <xf numFmtId="0" fontId="0" fillId="5" borderId="5" xfId="0" applyFill="1" applyBorder="1"/>
    <xf numFmtId="0" fontId="2" fillId="5" borderId="7" xfId="0" applyFont="1" applyFill="1" applyBorder="1" applyAlignment="1">
      <alignment horizontal="right"/>
    </xf>
    <xf numFmtId="9" fontId="0" fillId="5" borderId="0" xfId="1" applyFont="1" applyFill="1"/>
    <xf numFmtId="9" fontId="0" fillId="5" borderId="5" xfId="1" applyFont="1" applyFill="1" applyBorder="1"/>
    <xf numFmtId="9" fontId="0" fillId="5" borderId="8" xfId="1" applyFont="1" applyFill="1" applyBorder="1"/>
    <xf numFmtId="9" fontId="0" fillId="5" borderId="7" xfId="1" applyFont="1" applyFill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2" fontId="2" fillId="4" borderId="5" xfId="0" applyNumberFormat="1" applyFont="1" applyFill="1" applyBorder="1"/>
    <xf numFmtId="9" fontId="0" fillId="5" borderId="0" xfId="1" applyFont="1" applyFill="1" applyBorder="1"/>
    <xf numFmtId="0" fontId="2" fillId="5" borderId="6" xfId="0" applyFont="1" applyFill="1" applyBorder="1" applyAlignment="1">
      <alignment horizontal="right"/>
    </xf>
    <xf numFmtId="2" fontId="0" fillId="4" borderId="6" xfId="0" applyNumberFormat="1" applyFill="1" applyBorder="1"/>
    <xf numFmtId="9" fontId="0" fillId="3" borderId="0" xfId="1" applyFont="1" applyFill="1"/>
    <xf numFmtId="9" fontId="0" fillId="3" borderId="8" xfId="1" applyFont="1" applyFill="1" applyBorder="1"/>
    <xf numFmtId="9" fontId="0" fillId="3" borderId="0" xfId="1" applyFont="1" applyFill="1" applyBorder="1"/>
    <xf numFmtId="0" fontId="0" fillId="6" borderId="0" xfId="0" applyFill="1"/>
    <xf numFmtId="0" fontId="0" fillId="6" borderId="5" xfId="0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2" xfId="0" applyFill="1" applyBorder="1"/>
    <xf numFmtId="1" fontId="0" fillId="6" borderId="0" xfId="1" applyNumberFormat="1" applyFont="1" applyFill="1"/>
    <xf numFmtId="1" fontId="0" fillId="6" borderId="5" xfId="1" applyNumberFormat="1" applyFont="1" applyFill="1" applyBorder="1"/>
    <xf numFmtId="1" fontId="0" fillId="6" borderId="8" xfId="1" applyNumberFormat="1" applyFont="1" applyFill="1" applyBorder="1"/>
    <xf numFmtId="1" fontId="0" fillId="6" borderId="7" xfId="1" applyNumberFormat="1" applyFont="1" applyFill="1" applyBorder="1"/>
    <xf numFmtId="1" fontId="0" fillId="6" borderId="1" xfId="1" applyNumberFormat="1" applyFont="1" applyFill="1" applyBorder="1"/>
    <xf numFmtId="1" fontId="0" fillId="6" borderId="3" xfId="1" applyNumberFormat="1" applyFont="1" applyFill="1" applyBorder="1"/>
    <xf numFmtId="1" fontId="0" fillId="6" borderId="2" xfId="1" applyNumberFormat="1" applyFont="1" applyFill="1" applyBorder="1"/>
    <xf numFmtId="1" fontId="0" fillId="6" borderId="0" xfId="0" applyNumberFormat="1" applyFill="1" applyBorder="1"/>
    <xf numFmtId="1" fontId="0" fillId="6" borderId="5" xfId="0" applyNumberFormat="1" applyFill="1" applyBorder="1"/>
    <xf numFmtId="1" fontId="0" fillId="6" borderId="0" xfId="1" applyNumberFormat="1" applyFont="1" applyFill="1" applyBorder="1"/>
    <xf numFmtId="1" fontId="5" fillId="6" borderId="8" xfId="0" applyNumberFormat="1" applyFont="1" applyFill="1" applyBorder="1"/>
    <xf numFmtId="1" fontId="5" fillId="6" borderId="7" xfId="0" applyNumberFormat="1" applyFont="1" applyFill="1" applyBorder="1"/>
    <xf numFmtId="1" fontId="5" fillId="6" borderId="0" xfId="0" applyNumberFormat="1" applyFont="1" applyFill="1" applyBorder="1"/>
    <xf numFmtId="1" fontId="5" fillId="6" borderId="5" xfId="0" applyNumberFormat="1" applyFont="1" applyFill="1" applyBorder="1"/>
    <xf numFmtId="1" fontId="5" fillId="6" borderId="0" xfId="1" applyNumberFormat="1" applyFont="1" applyFill="1" applyBorder="1"/>
    <xf numFmtId="1" fontId="5" fillId="6" borderId="5" xfId="1" applyNumberFormat="1" applyFont="1" applyFill="1" applyBorder="1"/>
    <xf numFmtId="1" fontId="5" fillId="6" borderId="8" xfId="1" applyNumberFormat="1" applyFont="1" applyFill="1" applyBorder="1"/>
    <xf numFmtId="1" fontId="5" fillId="6" borderId="7" xfId="1" applyNumberFormat="1" applyFont="1" applyFill="1" applyBorder="1"/>
    <xf numFmtId="2" fontId="0" fillId="4" borderId="2" xfId="0" applyNumberFormat="1" applyFill="1" applyBorder="1"/>
    <xf numFmtId="1" fontId="0" fillId="6" borderId="4" xfId="1" applyNumberFormat="1" applyFont="1" applyFill="1" applyBorder="1"/>
    <xf numFmtId="0" fontId="0" fillId="0" borderId="9" xfId="0" applyBorder="1"/>
    <xf numFmtId="9" fontId="0" fillId="5" borderId="9" xfId="1" applyFont="1" applyFill="1" applyBorder="1"/>
    <xf numFmtId="9" fontId="0" fillId="5" borderId="10" xfId="1" applyFont="1" applyFill="1" applyBorder="1"/>
    <xf numFmtId="1" fontId="0" fillId="6" borderId="9" xfId="1" applyNumberFormat="1" applyFont="1" applyFill="1" applyBorder="1"/>
    <xf numFmtId="1" fontId="0" fillId="6" borderId="10" xfId="1" applyNumberFormat="1" applyFont="1" applyFill="1" applyBorder="1"/>
    <xf numFmtId="1" fontId="5" fillId="6" borderId="9" xfId="1" applyNumberFormat="1" applyFont="1" applyFill="1" applyBorder="1"/>
    <xf numFmtId="1" fontId="5" fillId="6" borderId="10" xfId="1" applyNumberFormat="1" applyFont="1" applyFill="1" applyBorder="1"/>
    <xf numFmtId="9" fontId="0" fillId="3" borderId="9" xfId="1" applyFont="1" applyFill="1" applyBorder="1"/>
    <xf numFmtId="164" fontId="0" fillId="2" borderId="0" xfId="4" applyNumberFormat="1" applyFont="1" applyFill="1"/>
    <xf numFmtId="164" fontId="2" fillId="2" borderId="0" xfId="4" applyNumberFormat="1" applyFont="1" applyFill="1"/>
    <xf numFmtId="164" fontId="2" fillId="2" borderId="5" xfId="4" applyNumberFormat="1" applyFont="1" applyFill="1" applyBorder="1"/>
    <xf numFmtId="164" fontId="2" fillId="2" borderId="8" xfId="4" applyNumberFormat="1" applyFont="1" applyFill="1" applyBorder="1" applyAlignment="1">
      <alignment horizontal="right"/>
    </xf>
    <xf numFmtId="164" fontId="2" fillId="2" borderId="7" xfId="4" applyNumberFormat="1" applyFont="1" applyFill="1" applyBorder="1" applyAlignment="1">
      <alignment horizontal="right"/>
    </xf>
    <xf numFmtId="164" fontId="0" fillId="2" borderId="5" xfId="4" applyNumberFormat="1" applyFont="1" applyFill="1" applyBorder="1"/>
    <xf numFmtId="2" fontId="5" fillId="4" borderId="0" xfId="0" applyNumberFormat="1" applyFont="1" applyFill="1"/>
    <xf numFmtId="2" fontId="5" fillId="4" borderId="5" xfId="0" applyNumberFormat="1" applyFont="1" applyFill="1" applyBorder="1"/>
    <xf numFmtId="2" fontId="5" fillId="4" borderId="11" xfId="0" applyNumberFormat="1" applyFont="1" applyFill="1" applyBorder="1"/>
    <xf numFmtId="2" fontId="5" fillId="4" borderId="9" xfId="0" applyNumberFormat="1" applyFont="1" applyFill="1" applyBorder="1"/>
    <xf numFmtId="2" fontId="5" fillId="4" borderId="10" xfId="0" applyNumberFormat="1" applyFont="1" applyFill="1" applyBorder="1"/>
    <xf numFmtId="2" fontId="5" fillId="4" borderId="6" xfId="0" applyNumberFormat="1" applyFont="1" applyFill="1" applyBorder="1"/>
    <xf numFmtId="2" fontId="5" fillId="4" borderId="8" xfId="0" applyNumberFormat="1" applyFont="1" applyFill="1" applyBorder="1"/>
    <xf numFmtId="2" fontId="5" fillId="4" borderId="7" xfId="0" applyNumberFormat="1" applyFont="1" applyFill="1" applyBorder="1"/>
    <xf numFmtId="0" fontId="0" fillId="0" borderId="2" xfId="0" applyFont="1" applyBorder="1"/>
    <xf numFmtId="0" fontId="0" fillId="0" borderId="3" xfId="0" applyFont="1" applyBorder="1"/>
    <xf numFmtId="2" fontId="0" fillId="2" borderId="0" xfId="4" applyNumberFormat="1" applyFont="1" applyFill="1"/>
    <xf numFmtId="2" fontId="0" fillId="2" borderId="2" xfId="4" applyNumberFormat="1" applyFont="1" applyFill="1" applyBorder="1"/>
    <xf numFmtId="2" fontId="0" fillId="2" borderId="5" xfId="4" applyNumberFormat="1" applyFont="1" applyFill="1" applyBorder="1"/>
    <xf numFmtId="2" fontId="0" fillId="2" borderId="8" xfId="4" applyNumberFormat="1" applyFont="1" applyFill="1" applyBorder="1"/>
    <xf numFmtId="2" fontId="0" fillId="2" borderId="7" xfId="4" applyNumberFormat="1" applyFont="1" applyFill="1" applyBorder="1"/>
    <xf numFmtId="2" fontId="0" fillId="2" borderId="9" xfId="4" applyNumberFormat="1" applyFont="1" applyFill="1" applyBorder="1"/>
    <xf numFmtId="2" fontId="0" fillId="2" borderId="10" xfId="4" applyNumberFormat="1" applyFont="1" applyFill="1" applyBorder="1"/>
    <xf numFmtId="164" fontId="0" fillId="0" borderId="0" xfId="4" applyNumberFormat="1" applyFont="1"/>
    <xf numFmtId="164" fontId="2" fillId="0" borderId="0" xfId="4" applyNumberFormat="1" applyFont="1" applyFill="1" applyBorder="1" applyAlignment="1">
      <alignment horizontal="center"/>
    </xf>
    <xf numFmtId="164" fontId="2" fillId="0" borderId="0" xfId="4" applyNumberFormat="1" applyFont="1" applyAlignment="1">
      <alignment horizontal="center"/>
    </xf>
    <xf numFmtId="164" fontId="0" fillId="0" borderId="0" xfId="0" applyNumberFormat="1"/>
    <xf numFmtId="9" fontId="0" fillId="0" borderId="0" xfId="1" applyFont="1" applyFill="1" applyBorder="1" applyAlignment="1">
      <alignment horizontal="right"/>
    </xf>
    <xf numFmtId="9" fontId="0" fillId="0" borderId="0" xfId="1" applyFont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5" xfId="0" applyFill="1" applyBorder="1" applyAlignment="1">
      <alignment horizontal="right"/>
    </xf>
    <xf numFmtId="9" fontId="0" fillId="3" borderId="5" xfId="1" applyFont="1" applyFill="1" applyBorder="1"/>
    <xf numFmtId="9" fontId="0" fillId="3" borderId="7" xfId="1" applyFont="1" applyFill="1" applyBorder="1"/>
    <xf numFmtId="9" fontId="0" fillId="3" borderId="10" xfId="1" applyFont="1" applyFill="1" applyBorder="1"/>
    <xf numFmtId="0" fontId="0" fillId="3" borderId="5" xfId="0" applyFill="1" applyBorder="1"/>
    <xf numFmtId="9" fontId="5" fillId="3" borderId="0" xfId="1" applyFont="1" applyFill="1"/>
    <xf numFmtId="9" fontId="5" fillId="3" borderId="8" xfId="1" applyFont="1" applyFill="1" applyBorder="1"/>
    <xf numFmtId="9" fontId="5" fillId="3" borderId="9" xfId="1" applyFont="1" applyFill="1" applyBorder="1"/>
    <xf numFmtId="9" fontId="6" fillId="3" borderId="0" xfId="1" applyFont="1" applyFill="1" applyAlignment="1">
      <alignment horizontal="center"/>
    </xf>
    <xf numFmtId="2" fontId="5" fillId="2" borderId="0" xfId="1" applyNumberFormat="1" applyFont="1" applyFill="1" applyAlignment="1">
      <alignment horizontal="left"/>
    </xf>
    <xf numFmtId="0" fontId="0" fillId="7" borderId="0" xfId="0" applyFill="1"/>
    <xf numFmtId="0" fontId="0" fillId="7" borderId="5" xfId="0" applyFill="1" applyBorder="1"/>
    <xf numFmtId="0" fontId="2" fillId="7" borderId="0" xfId="0" applyFont="1" applyFill="1"/>
    <xf numFmtId="0" fontId="2" fillId="6" borderId="8" xfId="0" applyFont="1" applyFill="1" applyBorder="1"/>
    <xf numFmtId="0" fontId="2" fillId="6" borderId="7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9" fontId="6" fillId="3" borderId="8" xfId="1" applyFont="1" applyFill="1" applyBorder="1"/>
    <xf numFmtId="0" fontId="2" fillId="7" borderId="8" xfId="0" applyFont="1" applyFill="1" applyBorder="1"/>
    <xf numFmtId="0" fontId="2" fillId="7" borderId="7" xfId="0" applyFont="1" applyFill="1" applyBorder="1"/>
    <xf numFmtId="164" fontId="0" fillId="7" borderId="0" xfId="4" applyNumberFormat="1" applyFont="1" applyFill="1"/>
    <xf numFmtId="164" fontId="0" fillId="7" borderId="5" xfId="4" applyNumberFormat="1" applyFont="1" applyFill="1" applyBorder="1"/>
    <xf numFmtId="164" fontId="0" fillId="7" borderId="8" xfId="4" applyNumberFormat="1" applyFont="1" applyFill="1" applyBorder="1"/>
    <xf numFmtId="164" fontId="0" fillId="7" borderId="7" xfId="4" applyNumberFormat="1" applyFont="1" applyFill="1" applyBorder="1"/>
    <xf numFmtId="164" fontId="0" fillId="7" borderId="9" xfId="4" applyNumberFormat="1" applyFont="1" applyFill="1" applyBorder="1"/>
    <xf numFmtId="164" fontId="0" fillId="7" borderId="10" xfId="4" applyNumberFormat="1" applyFont="1" applyFill="1" applyBorder="1"/>
    <xf numFmtId="0" fontId="0" fillId="7" borderId="0" xfId="0" applyFill="1" applyBorder="1"/>
    <xf numFmtId="164" fontId="0" fillId="7" borderId="0" xfId="4" applyNumberFormat="1" applyFont="1" applyFill="1" applyBorder="1"/>
    <xf numFmtId="1" fontId="0" fillId="7" borderId="0" xfId="0" applyNumberFormat="1" applyFill="1" applyBorder="1"/>
    <xf numFmtId="1" fontId="2" fillId="7" borderId="8" xfId="0" applyNumberFormat="1" applyFont="1" applyFill="1" applyBorder="1"/>
    <xf numFmtId="1" fontId="0" fillId="7" borderId="8" xfId="0" applyNumberFormat="1" applyFill="1" applyBorder="1"/>
    <xf numFmtId="1" fontId="0" fillId="7" borderId="9" xfId="0" applyNumberFormat="1" applyFill="1" applyBorder="1"/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164" fontId="2" fillId="2" borderId="0" xfId="4" applyNumberFormat="1" applyFont="1" applyFill="1" applyAlignment="1">
      <alignment horizontal="center"/>
    </xf>
    <xf numFmtId="164" fontId="2" fillId="2" borderId="5" xfId="4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01">
    <cellStyle name="Comma" xfId="4" builtinId="3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Percent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99FF"/>
      <color rgb="FFFF9900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'enter cytotox data here'!$DG$22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'enter cytotox data here'!$CU$19:$DF$19</c:f>
              <c:numCache>
                <c:formatCode>_(* #,##0_);_(* \(#,##0\);_(* "-"??_);_(@_)</c:formatCode>
                <c:ptCount val="12"/>
              </c:numCache>
            </c:numRef>
          </c:xVal>
          <c:yVal>
            <c:numRef>
              <c:f>'enter cytotox data here'!$CU$22:$DF$22</c:f>
              <c:numCache>
                <c:formatCode>_(* #,##0_);_(* \(#,##0\);_(* "-"??_);_(@_)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45648"/>
        <c:axId val="99588800"/>
      </c:scatterChart>
      <c:valAx>
        <c:axId val="9464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C/well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9588800"/>
        <c:crosses val="autoZero"/>
        <c:crossBetween val="midCat"/>
      </c:valAx>
      <c:valAx>
        <c:axId val="99588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FLU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4645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693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Calculations!$B$20</c:f>
              <c:strCache>
                <c:ptCount val="1"/>
                <c:pt idx="0">
                  <c:v>693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Calculations!$L$20:$L$27</c:f>
                <c:numCache>
                  <c:formatCode>General</c:formatCode>
                  <c:ptCount val="8"/>
                  <c:pt idx="0">
                    <c:v>0.484137736626378</c:v>
                  </c:pt>
                  <c:pt idx="1">
                    <c:v>0.393064296093117</c:v>
                  </c:pt>
                  <c:pt idx="2">
                    <c:v>0.682491250276073</c:v>
                  </c:pt>
                  <c:pt idx="3">
                    <c:v>1.234267385116139</c:v>
                  </c:pt>
                  <c:pt idx="4">
                    <c:v>0.355011348904848</c:v>
                  </c:pt>
                  <c:pt idx="5">
                    <c:v>0.710184342136847</c:v>
                  </c:pt>
                  <c:pt idx="6">
                    <c:v>1.2106051124508</c:v>
                  </c:pt>
                  <c:pt idx="7">
                    <c:v>1.522783807182089</c:v>
                  </c:pt>
                </c:numCache>
              </c:numRef>
            </c:plus>
            <c:minus>
              <c:numRef>
                <c:f>Calculations!$L$20:$L$27</c:f>
                <c:numCache>
                  <c:formatCode>General</c:formatCode>
                  <c:ptCount val="8"/>
                  <c:pt idx="0">
                    <c:v>0.484137736626378</c:v>
                  </c:pt>
                  <c:pt idx="1">
                    <c:v>0.393064296093117</c:v>
                  </c:pt>
                  <c:pt idx="2">
                    <c:v>0.682491250276073</c:v>
                  </c:pt>
                  <c:pt idx="3">
                    <c:v>1.234267385116139</c:v>
                  </c:pt>
                  <c:pt idx="4">
                    <c:v>0.355011348904848</c:v>
                  </c:pt>
                  <c:pt idx="5">
                    <c:v>0.710184342136847</c:v>
                  </c:pt>
                  <c:pt idx="6">
                    <c:v>1.2106051124508</c:v>
                  </c:pt>
                  <c:pt idx="7">
                    <c:v>1.522783807182089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Calculations!$K$20:$K$27</c:f>
              <c:numCache>
                <c:formatCode>0.00</c:formatCode>
                <c:ptCount val="8"/>
                <c:pt idx="0">
                  <c:v>1.621212121212121</c:v>
                </c:pt>
                <c:pt idx="1">
                  <c:v>1.060606060606061</c:v>
                </c:pt>
                <c:pt idx="2">
                  <c:v>1.833333333333333</c:v>
                </c:pt>
                <c:pt idx="3">
                  <c:v>3.727272727272727</c:v>
                </c:pt>
                <c:pt idx="4">
                  <c:v>7.545454545454546</c:v>
                </c:pt>
                <c:pt idx="5">
                  <c:v>6.803030303030302</c:v>
                </c:pt>
                <c:pt idx="6">
                  <c:v>8.363636363636365</c:v>
                </c:pt>
                <c:pt idx="7">
                  <c:v>5.727272727272726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27770864"/>
        <c:axId val="-227763760"/>
      </c:scatterChart>
      <c:valAx>
        <c:axId val="-22777086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27763760"/>
        <c:crosses val="autoZero"/>
        <c:crossBetween val="midCat"/>
      </c:valAx>
      <c:valAx>
        <c:axId val="-227763760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2777086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854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Calculations!$B$28</c:f>
              <c:strCache>
                <c:ptCount val="1"/>
                <c:pt idx="0">
                  <c:v>854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Calculations!$L$28:$L$35</c:f>
                <c:numCache>
                  <c:formatCode>General</c:formatCode>
                  <c:ptCount val="8"/>
                  <c:pt idx="0">
                    <c:v>0.0843600661034852</c:v>
                  </c:pt>
                  <c:pt idx="1">
                    <c:v>0.27398698969735</c:v>
                  </c:pt>
                  <c:pt idx="2">
                    <c:v>0.0524863881081477</c:v>
                  </c:pt>
                  <c:pt idx="3">
                    <c:v>0.183702358378518</c:v>
                  </c:pt>
                  <c:pt idx="4">
                    <c:v>0.151515151515151</c:v>
                  </c:pt>
                  <c:pt idx="5">
                    <c:v>1.666391161802123</c:v>
                  </c:pt>
                  <c:pt idx="6">
                    <c:v>1.656719628222624</c:v>
                  </c:pt>
                  <c:pt idx="7">
                    <c:v>0.433078967513832</c:v>
                  </c:pt>
                </c:numCache>
              </c:numRef>
            </c:plus>
            <c:minus>
              <c:numRef>
                <c:f>Calculations!$L$28:$L$35</c:f>
                <c:numCache>
                  <c:formatCode>General</c:formatCode>
                  <c:ptCount val="8"/>
                  <c:pt idx="0">
                    <c:v>0.0843600661034852</c:v>
                  </c:pt>
                  <c:pt idx="1">
                    <c:v>0.27398698969735</c:v>
                  </c:pt>
                  <c:pt idx="2">
                    <c:v>0.0524863881081477</c:v>
                  </c:pt>
                  <c:pt idx="3">
                    <c:v>0.183702358378518</c:v>
                  </c:pt>
                  <c:pt idx="4">
                    <c:v>0.151515151515151</c:v>
                  </c:pt>
                  <c:pt idx="5">
                    <c:v>1.666391161802123</c:v>
                  </c:pt>
                  <c:pt idx="6">
                    <c:v>1.656719628222624</c:v>
                  </c:pt>
                  <c:pt idx="7">
                    <c:v>0.433078967513832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Calculations!$K$28:$K$35</c:f>
              <c:numCache>
                <c:formatCode>0.00</c:formatCode>
                <c:ptCount val="8"/>
                <c:pt idx="0">
                  <c:v>0.878787878787879</c:v>
                </c:pt>
                <c:pt idx="1">
                  <c:v>0.727272727272727</c:v>
                </c:pt>
                <c:pt idx="2">
                  <c:v>1.0</c:v>
                </c:pt>
                <c:pt idx="3">
                  <c:v>1.045454545454546</c:v>
                </c:pt>
                <c:pt idx="4">
                  <c:v>1.196969696969697</c:v>
                </c:pt>
                <c:pt idx="5">
                  <c:v>3.5</c:v>
                </c:pt>
                <c:pt idx="6">
                  <c:v>2.833333333333333</c:v>
                </c:pt>
                <c:pt idx="7">
                  <c:v>0.939393939393939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27706448"/>
        <c:axId val="-197621008"/>
      </c:scatterChart>
      <c:valAx>
        <c:axId val="-22770644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7621008"/>
        <c:crosses val="autoZero"/>
        <c:crossBetween val="midCat"/>
      </c:valAx>
      <c:valAx>
        <c:axId val="-197621008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2770644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956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Calculations!$B$36</c:f>
              <c:strCache>
                <c:ptCount val="1"/>
                <c:pt idx="0">
                  <c:v>956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Calculations!$L$36:$L$43</c:f>
                <c:numCache>
                  <c:formatCode>General</c:formatCode>
                  <c:ptCount val="8"/>
                  <c:pt idx="0">
                    <c:v>0.606060606060606</c:v>
                  </c:pt>
                  <c:pt idx="1">
                    <c:v>0.2148098011933</c:v>
                  </c:pt>
                  <c:pt idx="2">
                    <c:v>0.924242424242424</c:v>
                  </c:pt>
                  <c:pt idx="3">
                    <c:v>0.292231841242211</c:v>
                  </c:pt>
                  <c:pt idx="4">
                    <c:v>0.236188746486665</c:v>
                  </c:pt>
                  <c:pt idx="5">
                    <c:v>0.421800330517426</c:v>
                  </c:pt>
                  <c:pt idx="6">
                    <c:v>0.433608727916793</c:v>
                  </c:pt>
                  <c:pt idx="7">
                    <c:v>1.304086957051516</c:v>
                  </c:pt>
                </c:numCache>
              </c:numRef>
            </c:plus>
            <c:minus>
              <c:numRef>
                <c:f>Calculations!$L$36:$L$43</c:f>
                <c:numCache>
                  <c:formatCode>General</c:formatCode>
                  <c:ptCount val="8"/>
                  <c:pt idx="0">
                    <c:v>0.606060606060606</c:v>
                  </c:pt>
                  <c:pt idx="1">
                    <c:v>0.2148098011933</c:v>
                  </c:pt>
                  <c:pt idx="2">
                    <c:v>0.924242424242424</c:v>
                  </c:pt>
                  <c:pt idx="3">
                    <c:v>0.292231841242211</c:v>
                  </c:pt>
                  <c:pt idx="4">
                    <c:v>0.236188746486665</c:v>
                  </c:pt>
                  <c:pt idx="5">
                    <c:v>0.421800330517426</c:v>
                  </c:pt>
                  <c:pt idx="6">
                    <c:v>0.433608727916793</c:v>
                  </c:pt>
                  <c:pt idx="7">
                    <c:v>1.304086957051516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Calculations!$K$36:$K$43</c:f>
              <c:numCache>
                <c:formatCode>0.00</c:formatCode>
                <c:ptCount val="8"/>
                <c:pt idx="0">
                  <c:v>1.833333333333333</c:v>
                </c:pt>
                <c:pt idx="1">
                  <c:v>1.090909090909091</c:v>
                </c:pt>
                <c:pt idx="2">
                  <c:v>1.606060606060606</c:v>
                </c:pt>
                <c:pt idx="3">
                  <c:v>1.090909090909091</c:v>
                </c:pt>
                <c:pt idx="4">
                  <c:v>1.318181818181818</c:v>
                </c:pt>
                <c:pt idx="5">
                  <c:v>1.924242424242424</c:v>
                </c:pt>
                <c:pt idx="6">
                  <c:v>2.045454545454545</c:v>
                </c:pt>
                <c:pt idx="7">
                  <c:v>3.34848484848485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563968"/>
        <c:axId val="-197556864"/>
      </c:scatterChart>
      <c:valAx>
        <c:axId val="-19756396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7556864"/>
        <c:crosses val="autoZero"/>
        <c:crossBetween val="midCat"/>
      </c:valAx>
      <c:valAx>
        <c:axId val="-197556864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756396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863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Calculations!$B$44</c:f>
              <c:strCache>
                <c:ptCount val="1"/>
                <c:pt idx="0">
                  <c:v>863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Calculations!$L$44:$L$51</c:f>
                <c:numCache>
                  <c:formatCode>General</c:formatCode>
                  <c:ptCount val="8"/>
                  <c:pt idx="0">
                    <c:v>0.106060606060606</c:v>
                  </c:pt>
                  <c:pt idx="1">
                    <c:v>0.120261423230209</c:v>
                  </c:pt>
                  <c:pt idx="2">
                    <c:v>0.378787878787879</c:v>
                  </c:pt>
                  <c:pt idx="3">
                    <c:v>0.204965897855586</c:v>
                  </c:pt>
                  <c:pt idx="4">
                    <c:v>0.546925625690304</c:v>
                  </c:pt>
                  <c:pt idx="5">
                    <c:v>0.181818181818182</c:v>
                  </c:pt>
                  <c:pt idx="6">
                    <c:v>0.0151515151515152</c:v>
                  </c:pt>
                  <c:pt idx="7">
                    <c:v>0.358230012652633</c:v>
                  </c:pt>
                </c:numCache>
              </c:numRef>
            </c:plus>
            <c:minus>
              <c:numRef>
                <c:f>Calculations!$L$44:$L$51</c:f>
                <c:numCache>
                  <c:formatCode>General</c:formatCode>
                  <c:ptCount val="8"/>
                  <c:pt idx="0">
                    <c:v>0.106060606060606</c:v>
                  </c:pt>
                  <c:pt idx="1">
                    <c:v>0.120261423230209</c:v>
                  </c:pt>
                  <c:pt idx="2">
                    <c:v>0.378787878787879</c:v>
                  </c:pt>
                  <c:pt idx="3">
                    <c:v>0.204965897855586</c:v>
                  </c:pt>
                  <c:pt idx="4">
                    <c:v>0.546925625690304</c:v>
                  </c:pt>
                  <c:pt idx="5">
                    <c:v>0.181818181818182</c:v>
                  </c:pt>
                  <c:pt idx="6">
                    <c:v>0.0151515151515152</c:v>
                  </c:pt>
                  <c:pt idx="7">
                    <c:v>0.358230012652633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Calculations!$K$44:$K$51</c:f>
              <c:numCache>
                <c:formatCode>0.00</c:formatCode>
                <c:ptCount val="8"/>
                <c:pt idx="0">
                  <c:v>0.893939393939394</c:v>
                </c:pt>
                <c:pt idx="1">
                  <c:v>0.772727272727273</c:v>
                </c:pt>
                <c:pt idx="2">
                  <c:v>0.878787878787879</c:v>
                </c:pt>
                <c:pt idx="3">
                  <c:v>0.636363636363636</c:v>
                </c:pt>
                <c:pt idx="4">
                  <c:v>1.287878787878788</c:v>
                </c:pt>
                <c:pt idx="5">
                  <c:v>0.954545454545455</c:v>
                </c:pt>
                <c:pt idx="6">
                  <c:v>0.984848484848485</c:v>
                </c:pt>
                <c:pt idx="7">
                  <c:v>1.575757575757575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499344"/>
        <c:axId val="-197492240"/>
      </c:scatterChart>
      <c:valAx>
        <c:axId val="-19749934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7492240"/>
        <c:crosses val="autoZero"/>
        <c:crossBetween val="midCat"/>
      </c:valAx>
      <c:valAx>
        <c:axId val="-197492240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749934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698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Calculations!$B$52</c:f>
              <c:strCache>
                <c:ptCount val="1"/>
                <c:pt idx="0">
                  <c:v>698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Calculations!$L$52:$L$59</c:f>
                <c:numCache>
                  <c:formatCode>General</c:formatCode>
                  <c:ptCount val="8"/>
                  <c:pt idx="0">
                    <c:v>0.349471593777903</c:v>
                  </c:pt>
                  <c:pt idx="1">
                    <c:v>0.0606060606060606</c:v>
                  </c:pt>
                  <c:pt idx="2">
                    <c:v>1.283593583858061</c:v>
                  </c:pt>
                  <c:pt idx="3">
                    <c:v>0.0909090909090903</c:v>
                  </c:pt>
                  <c:pt idx="4">
                    <c:v>0.151515151515151</c:v>
                  </c:pt>
                  <c:pt idx="5">
                    <c:v>0.0787295821622219</c:v>
                  </c:pt>
                  <c:pt idx="6">
                    <c:v>0.0400871410767362</c:v>
                  </c:pt>
                  <c:pt idx="7">
                    <c:v>0.0757575757575756</c:v>
                  </c:pt>
                </c:numCache>
              </c:numRef>
            </c:plus>
            <c:minus>
              <c:numRef>
                <c:f>Calculations!$L$52:$L$59</c:f>
                <c:numCache>
                  <c:formatCode>General</c:formatCode>
                  <c:ptCount val="8"/>
                  <c:pt idx="0">
                    <c:v>0.349471593777903</c:v>
                  </c:pt>
                  <c:pt idx="1">
                    <c:v>0.0606060606060606</c:v>
                  </c:pt>
                  <c:pt idx="2">
                    <c:v>1.283593583858061</c:v>
                  </c:pt>
                  <c:pt idx="3">
                    <c:v>0.0909090909090903</c:v>
                  </c:pt>
                  <c:pt idx="4">
                    <c:v>0.151515151515151</c:v>
                  </c:pt>
                  <c:pt idx="5">
                    <c:v>0.0787295821622219</c:v>
                  </c:pt>
                  <c:pt idx="6">
                    <c:v>0.0400871410767362</c:v>
                  </c:pt>
                  <c:pt idx="7">
                    <c:v>0.0757575757575756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Calculations!$K$52:$K$59</c:f>
              <c:numCache>
                <c:formatCode>0.00</c:formatCode>
                <c:ptCount val="8"/>
                <c:pt idx="0">
                  <c:v>1.151515151515152</c:v>
                </c:pt>
                <c:pt idx="1">
                  <c:v>0.878787878787879</c:v>
                </c:pt>
                <c:pt idx="2">
                  <c:v>2.303030303030303</c:v>
                </c:pt>
                <c:pt idx="3">
                  <c:v>0.818181818181818</c:v>
                </c:pt>
                <c:pt idx="4">
                  <c:v>0.484848484848485</c:v>
                </c:pt>
                <c:pt idx="5">
                  <c:v>0.5</c:v>
                </c:pt>
                <c:pt idx="6">
                  <c:v>0.378787878787879</c:v>
                </c:pt>
                <c:pt idx="7">
                  <c:v>0.393939393939394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702544"/>
        <c:axId val="-169695440"/>
      </c:scatterChart>
      <c:valAx>
        <c:axId val="-16970254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9695440"/>
        <c:crosses val="autoZero"/>
        <c:crossBetween val="midCat"/>
      </c:valAx>
      <c:valAx>
        <c:axId val="-169695440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6970254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494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Calculations!$B$60</c:f>
              <c:strCache>
                <c:ptCount val="1"/>
                <c:pt idx="0">
                  <c:v>494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Calculations!$L$60:$L$67</c:f>
                <c:numCache>
                  <c:formatCode>General</c:formatCode>
                  <c:ptCount val="8"/>
                  <c:pt idx="0">
                    <c:v>0.172088131690917</c:v>
                  </c:pt>
                  <c:pt idx="1">
                    <c:v>0.740566630899996</c:v>
                  </c:pt>
                  <c:pt idx="2">
                    <c:v>0.223195755494791</c:v>
                  </c:pt>
                  <c:pt idx="3">
                    <c:v>0.294968520211088</c:v>
                  </c:pt>
                  <c:pt idx="4">
                    <c:v>0.210491575597724</c:v>
                  </c:pt>
                  <c:pt idx="5">
                    <c:v>0.576355351563946</c:v>
                  </c:pt>
                  <c:pt idx="6">
                    <c:v>2.849089233109162</c:v>
                  </c:pt>
                  <c:pt idx="7">
                    <c:v>1.225588069337525</c:v>
                  </c:pt>
                </c:numCache>
              </c:numRef>
            </c:plus>
            <c:minus>
              <c:numRef>
                <c:f>Calculations!$L$60:$L$67</c:f>
                <c:numCache>
                  <c:formatCode>General</c:formatCode>
                  <c:ptCount val="8"/>
                  <c:pt idx="0">
                    <c:v>0.172088131690917</c:v>
                  </c:pt>
                  <c:pt idx="1">
                    <c:v>0.740566630899996</c:v>
                  </c:pt>
                  <c:pt idx="2">
                    <c:v>0.223195755494791</c:v>
                  </c:pt>
                  <c:pt idx="3">
                    <c:v>0.294968520211088</c:v>
                  </c:pt>
                  <c:pt idx="4">
                    <c:v>0.210491575597724</c:v>
                  </c:pt>
                  <c:pt idx="5">
                    <c:v>0.576355351563946</c:v>
                  </c:pt>
                  <c:pt idx="6">
                    <c:v>2.849089233109162</c:v>
                  </c:pt>
                  <c:pt idx="7">
                    <c:v>1.225588069337525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Calculations!$K$60:$K$67</c:f>
              <c:numCache>
                <c:formatCode>0.00</c:formatCode>
                <c:ptCount val="8"/>
                <c:pt idx="0">
                  <c:v>1.136363636363636</c:v>
                </c:pt>
                <c:pt idx="1">
                  <c:v>2.030303030303031</c:v>
                </c:pt>
                <c:pt idx="2">
                  <c:v>0.757575757575758</c:v>
                </c:pt>
                <c:pt idx="3">
                  <c:v>0.924242424242424</c:v>
                </c:pt>
                <c:pt idx="4">
                  <c:v>1.257575757575758</c:v>
                </c:pt>
                <c:pt idx="5">
                  <c:v>1.984848484848485</c:v>
                </c:pt>
                <c:pt idx="6">
                  <c:v>7.757575757575758</c:v>
                </c:pt>
                <c:pt idx="7">
                  <c:v>3.909090909090909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638944"/>
        <c:axId val="-169631840"/>
      </c:scatterChart>
      <c:valAx>
        <c:axId val="-16963894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9631840"/>
        <c:crosses val="autoZero"/>
        <c:crossBetween val="midCat"/>
      </c:valAx>
      <c:valAx>
        <c:axId val="-169631840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6963894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983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Calculations!$B$68</c:f>
              <c:strCache>
                <c:ptCount val="1"/>
                <c:pt idx="0">
                  <c:v>983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Calculations!$L$68:$L$75</c:f>
                <c:numCache>
                  <c:formatCode>General</c:formatCode>
                  <c:ptCount val="8"/>
                  <c:pt idx="0">
                    <c:v>0.3026512781127</c:v>
                  </c:pt>
                  <c:pt idx="1">
                    <c:v>0.659917628496441</c:v>
                  </c:pt>
                  <c:pt idx="2">
                    <c:v>0.183702358378517</c:v>
                  </c:pt>
                  <c:pt idx="3">
                    <c:v>0.16872013220697</c:v>
                  </c:pt>
                  <c:pt idx="4">
                    <c:v>0.0993551291560909</c:v>
                  </c:pt>
                  <c:pt idx="5">
                    <c:v>0.277731860300354</c:v>
                  </c:pt>
                  <c:pt idx="6">
                    <c:v>0.447162259496173</c:v>
                  </c:pt>
                  <c:pt idx="7">
                    <c:v>0.0946211817939152</c:v>
                  </c:pt>
                </c:numCache>
              </c:numRef>
            </c:plus>
            <c:minus>
              <c:numRef>
                <c:f>Calculations!$L$68:$L$75</c:f>
                <c:numCache>
                  <c:formatCode>General</c:formatCode>
                  <c:ptCount val="8"/>
                  <c:pt idx="0">
                    <c:v>0.3026512781127</c:v>
                  </c:pt>
                  <c:pt idx="1">
                    <c:v>0.659917628496441</c:v>
                  </c:pt>
                  <c:pt idx="2">
                    <c:v>0.183702358378517</c:v>
                  </c:pt>
                  <c:pt idx="3">
                    <c:v>0.16872013220697</c:v>
                  </c:pt>
                  <c:pt idx="4">
                    <c:v>0.0993551291560909</c:v>
                  </c:pt>
                  <c:pt idx="5">
                    <c:v>0.277731860300354</c:v>
                  </c:pt>
                  <c:pt idx="6">
                    <c:v>0.447162259496173</c:v>
                  </c:pt>
                  <c:pt idx="7">
                    <c:v>0.0946211817939152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Calculations!$K$68:$K$75</c:f>
              <c:numCache>
                <c:formatCode>0.00</c:formatCode>
                <c:ptCount val="8"/>
                <c:pt idx="0">
                  <c:v>1.590909090909091</c:v>
                </c:pt>
                <c:pt idx="1">
                  <c:v>2.287878787878788</c:v>
                </c:pt>
                <c:pt idx="2">
                  <c:v>1.227272727272727</c:v>
                </c:pt>
                <c:pt idx="3">
                  <c:v>1.166666666666667</c:v>
                </c:pt>
                <c:pt idx="4">
                  <c:v>1.424242424242425</c:v>
                </c:pt>
                <c:pt idx="5">
                  <c:v>1.181818181818182</c:v>
                </c:pt>
                <c:pt idx="6">
                  <c:v>1.924242424242425</c:v>
                </c:pt>
                <c:pt idx="7">
                  <c:v>1.363636363636363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875744"/>
        <c:axId val="-193868640"/>
      </c:scatterChart>
      <c:valAx>
        <c:axId val="-19387574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3868640"/>
        <c:crosses val="autoZero"/>
        <c:crossBetween val="midCat"/>
      </c:valAx>
      <c:valAx>
        <c:axId val="-193868640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387574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848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Calculations!$B$76</c:f>
              <c:strCache>
                <c:ptCount val="1"/>
                <c:pt idx="0">
                  <c:v>848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Calculations!$L$76:$L$83</c:f>
                <c:numCache>
                  <c:formatCode>General</c:formatCode>
                  <c:ptCount val="8"/>
                  <c:pt idx="0">
                    <c:v>0.163888694339272</c:v>
                  </c:pt>
                  <c:pt idx="1">
                    <c:v>0.457565723349742</c:v>
                  </c:pt>
                  <c:pt idx="2">
                    <c:v>0.240522846460417</c:v>
                  </c:pt>
                  <c:pt idx="3">
                    <c:v>0.344176263381835</c:v>
                  </c:pt>
                  <c:pt idx="4">
                    <c:v>0.181818181818182</c:v>
                  </c:pt>
                  <c:pt idx="5">
                    <c:v>0.751032347357194</c:v>
                  </c:pt>
                  <c:pt idx="6">
                    <c:v>0.488386710948068</c:v>
                  </c:pt>
                  <c:pt idx="7">
                    <c:v>1.763573882054724</c:v>
                  </c:pt>
                </c:numCache>
              </c:numRef>
            </c:plus>
            <c:minus>
              <c:numRef>
                <c:f>Calculations!$L$76:$L$83</c:f>
                <c:numCache>
                  <c:formatCode>General</c:formatCode>
                  <c:ptCount val="8"/>
                  <c:pt idx="0">
                    <c:v>0.163888694339272</c:v>
                  </c:pt>
                  <c:pt idx="1">
                    <c:v>0.457565723349742</c:v>
                  </c:pt>
                  <c:pt idx="2">
                    <c:v>0.240522846460417</c:v>
                  </c:pt>
                  <c:pt idx="3">
                    <c:v>0.344176263381835</c:v>
                  </c:pt>
                  <c:pt idx="4">
                    <c:v>0.181818181818182</c:v>
                  </c:pt>
                  <c:pt idx="5">
                    <c:v>0.751032347357194</c:v>
                  </c:pt>
                  <c:pt idx="6">
                    <c:v>0.488386710948068</c:v>
                  </c:pt>
                  <c:pt idx="7">
                    <c:v>1.763573882054724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Calculations!$K$76:$K$83</c:f>
              <c:numCache>
                <c:formatCode>0.00</c:formatCode>
                <c:ptCount val="8"/>
                <c:pt idx="0">
                  <c:v>0.909090909090909</c:v>
                </c:pt>
                <c:pt idx="1">
                  <c:v>1.590909090909091</c:v>
                </c:pt>
                <c:pt idx="2">
                  <c:v>1.454545454545455</c:v>
                </c:pt>
                <c:pt idx="3">
                  <c:v>1.0</c:v>
                </c:pt>
                <c:pt idx="4">
                  <c:v>2.863636363636363</c:v>
                </c:pt>
                <c:pt idx="5">
                  <c:v>4.136363636363636</c:v>
                </c:pt>
                <c:pt idx="6">
                  <c:v>6.575757575757575</c:v>
                </c:pt>
                <c:pt idx="7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811136"/>
        <c:axId val="-193804032"/>
      </c:scatterChart>
      <c:valAx>
        <c:axId val="-19381113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3804032"/>
        <c:crosses val="autoZero"/>
        <c:crossBetween val="midCat"/>
      </c:valAx>
      <c:valAx>
        <c:axId val="-193804032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3811136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465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Calculations!$B$84</c:f>
              <c:strCache>
                <c:ptCount val="1"/>
                <c:pt idx="0">
                  <c:v>465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Calculations!$L$84:$L$91</c:f>
                <c:numCache>
                  <c:formatCode>General</c:formatCode>
                  <c:ptCount val="8"/>
                  <c:pt idx="0">
                    <c:v>0.163888694339272</c:v>
                  </c:pt>
                  <c:pt idx="1">
                    <c:v>0.226260371561638</c:v>
                  </c:pt>
                  <c:pt idx="2">
                    <c:v>0.330219616934899</c:v>
                  </c:pt>
                  <c:pt idx="3">
                    <c:v>0.328127391328905</c:v>
                  </c:pt>
                  <c:pt idx="4">
                    <c:v>0.768855421597896</c:v>
                  </c:pt>
                  <c:pt idx="5">
                    <c:v>0.0801742821534724</c:v>
                  </c:pt>
                  <c:pt idx="6">
                    <c:v>0.433078967513831</c:v>
                  </c:pt>
                  <c:pt idx="7">
                    <c:v>0.227272727272727</c:v>
                  </c:pt>
                </c:numCache>
              </c:numRef>
            </c:plus>
            <c:minus>
              <c:numRef>
                <c:f>Calculations!$L$84:$L$91</c:f>
                <c:numCache>
                  <c:formatCode>General</c:formatCode>
                  <c:ptCount val="8"/>
                  <c:pt idx="0">
                    <c:v>0.163888694339272</c:v>
                  </c:pt>
                  <c:pt idx="1">
                    <c:v>0.226260371561638</c:v>
                  </c:pt>
                  <c:pt idx="2">
                    <c:v>0.330219616934899</c:v>
                  </c:pt>
                  <c:pt idx="3">
                    <c:v>0.328127391328905</c:v>
                  </c:pt>
                  <c:pt idx="4">
                    <c:v>0.768855421597896</c:v>
                  </c:pt>
                  <c:pt idx="5">
                    <c:v>0.0801742821534724</c:v>
                  </c:pt>
                  <c:pt idx="6">
                    <c:v>0.433078967513831</c:v>
                  </c:pt>
                  <c:pt idx="7">
                    <c:v>0.227272727272727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Calculations!$K$84:$K$91</c:f>
              <c:numCache>
                <c:formatCode>0.00</c:formatCode>
                <c:ptCount val="8"/>
                <c:pt idx="0">
                  <c:v>0.954545454545455</c:v>
                </c:pt>
                <c:pt idx="1">
                  <c:v>0.96969696969697</c:v>
                </c:pt>
                <c:pt idx="2">
                  <c:v>1.287878787878788</c:v>
                </c:pt>
                <c:pt idx="3">
                  <c:v>0.848484848484848</c:v>
                </c:pt>
                <c:pt idx="4">
                  <c:v>1.621212121212121</c:v>
                </c:pt>
                <c:pt idx="5">
                  <c:v>1.303030303030303</c:v>
                </c:pt>
                <c:pt idx="6">
                  <c:v>1.439393939393939</c:v>
                </c:pt>
                <c:pt idx="7">
                  <c:v>1.727272727272727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256160"/>
        <c:axId val="-197249056"/>
      </c:scatterChart>
      <c:valAx>
        <c:axId val="-19725616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7249056"/>
        <c:crosses val="autoZero"/>
        <c:crossBetween val="midCat"/>
      </c:valAx>
      <c:valAx>
        <c:axId val="-197249056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7256160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667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Calculations!$B$92</c:f>
              <c:strCache>
                <c:ptCount val="1"/>
                <c:pt idx="0">
                  <c:v>667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Calculations!$L$92:$L$99</c:f>
                <c:numCache>
                  <c:formatCode>General</c:formatCode>
                  <c:ptCount val="8"/>
                  <c:pt idx="0">
                    <c:v>0.174735796888951</c:v>
                  </c:pt>
                  <c:pt idx="1">
                    <c:v>0.183702358378518</c:v>
                  </c:pt>
                  <c:pt idx="2">
                    <c:v>1.4651601328442</c:v>
                  </c:pt>
                  <c:pt idx="3">
                    <c:v>0.498620687027404</c:v>
                  </c:pt>
                  <c:pt idx="4">
                    <c:v>0.819443471696361</c:v>
                  </c:pt>
                  <c:pt idx="5">
                    <c:v>0.674710426612494</c:v>
                  </c:pt>
                  <c:pt idx="6">
                    <c:v>7.459455761455835</c:v>
                  </c:pt>
                  <c:pt idx="7">
                    <c:v>3.002868234014606</c:v>
                  </c:pt>
                </c:numCache>
              </c:numRef>
            </c:plus>
            <c:minus>
              <c:numRef>
                <c:f>Calculations!$L$92:$L$99</c:f>
                <c:numCache>
                  <c:formatCode>General</c:formatCode>
                  <c:ptCount val="8"/>
                  <c:pt idx="0">
                    <c:v>0.174735796888951</c:v>
                  </c:pt>
                  <c:pt idx="1">
                    <c:v>0.183702358378518</c:v>
                  </c:pt>
                  <c:pt idx="2">
                    <c:v>1.4651601328442</c:v>
                  </c:pt>
                  <c:pt idx="3">
                    <c:v>0.498620687027404</c:v>
                  </c:pt>
                  <c:pt idx="4">
                    <c:v>0.819443471696361</c:v>
                  </c:pt>
                  <c:pt idx="5">
                    <c:v>0.674710426612494</c:v>
                  </c:pt>
                  <c:pt idx="6">
                    <c:v>7.459455761455835</c:v>
                  </c:pt>
                  <c:pt idx="7">
                    <c:v>3.002868234014606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Calculations!$K$92:$K$99</c:f>
              <c:numCache>
                <c:formatCode>0.00</c:formatCode>
                <c:ptCount val="8"/>
                <c:pt idx="0">
                  <c:v>0.712121212121212</c:v>
                </c:pt>
                <c:pt idx="1">
                  <c:v>1.0</c:v>
                </c:pt>
                <c:pt idx="2">
                  <c:v>4.363636363636364</c:v>
                </c:pt>
                <c:pt idx="3">
                  <c:v>4.045454545454546</c:v>
                </c:pt>
                <c:pt idx="4">
                  <c:v>4.0</c:v>
                </c:pt>
                <c:pt idx="5">
                  <c:v>5.227272727272727</c:v>
                </c:pt>
                <c:pt idx="6">
                  <c:v>15.83333333333333</c:v>
                </c:pt>
                <c:pt idx="7">
                  <c:v>8.86363636363636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32129888"/>
        <c:axId val="-232122784"/>
      </c:scatterChart>
      <c:valAx>
        <c:axId val="-23212988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32122784"/>
        <c:crosses val="autoZero"/>
        <c:crossBetween val="midCat"/>
      </c:valAx>
      <c:valAx>
        <c:axId val="-232122784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3212988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Range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'enter cytotox data here'!$DG$22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'enter cytotox data here'!$CX$19:$DF$19</c:f>
              <c:numCache>
                <c:formatCode>_(* #,##0_);_(* \(#,##0\);_(* "-"??_);_(@_)</c:formatCode>
                <c:ptCount val="9"/>
              </c:numCache>
            </c:numRef>
          </c:xVal>
          <c:yVal>
            <c:numRef>
              <c:f>'enter cytotox data here'!$CX$22:$DF$22</c:f>
              <c:numCache>
                <c:formatCode>_(* #,##0_);_(* \(#,##0\);_(* "-"??_);_(@_)</c:formatCode>
                <c:ptCount val="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925072"/>
        <c:axId val="-171917136"/>
      </c:scatterChart>
      <c:valAx>
        <c:axId val="-17192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</a:t>
                </a:r>
                <a:r>
                  <a:rPr lang="en-US" baseline="0"/>
                  <a:t> viable </a:t>
                </a:r>
                <a:r>
                  <a:rPr lang="en-US"/>
                  <a:t>C/well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-171917136"/>
        <c:crosses val="autoZero"/>
        <c:crossBetween val="midCat"/>
      </c:valAx>
      <c:valAx>
        <c:axId val="-1719171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FLU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-1719250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996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Calculations!$B$100</c:f>
              <c:strCache>
                <c:ptCount val="1"/>
                <c:pt idx="0">
                  <c:v>996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Calculations!$L$100:$L$107</c:f>
                <c:numCache>
                  <c:formatCode>General</c:formatCode>
                  <c:ptCount val="8"/>
                  <c:pt idx="0">
                    <c:v>0.439393939393939</c:v>
                  </c:pt>
                  <c:pt idx="1">
                    <c:v>0.138865930150177</c:v>
                  </c:pt>
                  <c:pt idx="2">
                    <c:v>0.118337116301616</c:v>
                  </c:pt>
                  <c:pt idx="3">
                    <c:v>0.289072485277862</c:v>
                  </c:pt>
                  <c:pt idx="4">
                    <c:v>0.174735796888951</c:v>
                  </c:pt>
                  <c:pt idx="5">
                    <c:v>0.193441595981875</c:v>
                  </c:pt>
                  <c:pt idx="6">
                    <c:v>0.287878787878788</c:v>
                  </c:pt>
                  <c:pt idx="7">
                    <c:v>0.250344115785732</c:v>
                  </c:pt>
                </c:numCache>
              </c:numRef>
            </c:plus>
            <c:minus>
              <c:numRef>
                <c:f>Calculations!$L$100:$L$107</c:f>
                <c:numCache>
                  <c:formatCode>General</c:formatCode>
                  <c:ptCount val="8"/>
                  <c:pt idx="0">
                    <c:v>0.439393939393939</c:v>
                  </c:pt>
                  <c:pt idx="1">
                    <c:v>0.138865930150177</c:v>
                  </c:pt>
                  <c:pt idx="2">
                    <c:v>0.118337116301616</c:v>
                  </c:pt>
                  <c:pt idx="3">
                    <c:v>0.289072485277862</c:v>
                  </c:pt>
                  <c:pt idx="4">
                    <c:v>0.174735796888951</c:v>
                  </c:pt>
                  <c:pt idx="5">
                    <c:v>0.193441595981875</c:v>
                  </c:pt>
                  <c:pt idx="6">
                    <c:v>0.287878787878788</c:v>
                  </c:pt>
                  <c:pt idx="7">
                    <c:v>0.250344115785732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Calculations!$K$100:$K$107</c:f>
              <c:numCache>
                <c:formatCode>0.00</c:formatCode>
                <c:ptCount val="8"/>
                <c:pt idx="0">
                  <c:v>1.166666666666667</c:v>
                </c:pt>
                <c:pt idx="1">
                  <c:v>0.772727272727273</c:v>
                </c:pt>
                <c:pt idx="2">
                  <c:v>1.348484848484849</c:v>
                </c:pt>
                <c:pt idx="3">
                  <c:v>1.46969696969697</c:v>
                </c:pt>
                <c:pt idx="4">
                  <c:v>0.787878787878788</c:v>
                </c:pt>
                <c:pt idx="5">
                  <c:v>1.060606060606061</c:v>
                </c:pt>
                <c:pt idx="6">
                  <c:v>0.893939393939394</c:v>
                </c:pt>
                <c:pt idx="7">
                  <c:v>0.772727272727273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32064032"/>
        <c:axId val="-232056928"/>
      </c:scatterChart>
      <c:valAx>
        <c:axId val="-23206403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32056928"/>
        <c:crosses val="autoZero"/>
        <c:crossBetween val="midCat"/>
      </c:valAx>
      <c:valAx>
        <c:axId val="-232056928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32064032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489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3"/>
          <c:order val="1"/>
          <c:tx>
            <c:strRef>
              <c:f>Calculations!$B$108</c:f>
              <c:strCache>
                <c:ptCount val="1"/>
                <c:pt idx="0">
                  <c:v>489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Calculations!$L$108:$L$115</c:f>
                <c:numCache>
                  <c:formatCode>General</c:formatCode>
                  <c:ptCount val="8"/>
                  <c:pt idx="0">
                    <c:v>0.0400871410767362</c:v>
                  </c:pt>
                  <c:pt idx="1">
                    <c:v>0.0946211817939144</c:v>
                  </c:pt>
                  <c:pt idx="2">
                    <c:v>0.224221948287102</c:v>
                  </c:pt>
                  <c:pt idx="3">
                    <c:v>0.144536242638931</c:v>
                  </c:pt>
                  <c:pt idx="4">
                    <c:v>0.238124752204572</c:v>
                  </c:pt>
                  <c:pt idx="5">
                    <c:v>0.46230746370886</c:v>
                  </c:pt>
                  <c:pt idx="6">
                    <c:v>0.424242424242424</c:v>
                  </c:pt>
                  <c:pt idx="7">
                    <c:v>0.397131588547914</c:v>
                  </c:pt>
                </c:numCache>
              </c:numRef>
            </c:plus>
            <c:minus>
              <c:numRef>
                <c:f>Calculations!$L$108:$L$115</c:f>
                <c:numCache>
                  <c:formatCode>General</c:formatCode>
                  <c:ptCount val="8"/>
                  <c:pt idx="0">
                    <c:v>0.0400871410767362</c:v>
                  </c:pt>
                  <c:pt idx="1">
                    <c:v>0.0946211817939144</c:v>
                  </c:pt>
                  <c:pt idx="2">
                    <c:v>0.224221948287102</c:v>
                  </c:pt>
                  <c:pt idx="3">
                    <c:v>0.144536242638931</c:v>
                  </c:pt>
                  <c:pt idx="4">
                    <c:v>0.238124752204572</c:v>
                  </c:pt>
                  <c:pt idx="5">
                    <c:v>0.46230746370886</c:v>
                  </c:pt>
                  <c:pt idx="6">
                    <c:v>0.424242424242424</c:v>
                  </c:pt>
                  <c:pt idx="7">
                    <c:v>0.397131588547914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Calculations!$K$108:$K$115</c:f>
              <c:numCache>
                <c:formatCode>0.00</c:formatCode>
                <c:ptCount val="8"/>
                <c:pt idx="0">
                  <c:v>1.515151515151515</c:v>
                </c:pt>
                <c:pt idx="1">
                  <c:v>0.954545454545455</c:v>
                </c:pt>
                <c:pt idx="2">
                  <c:v>0.727272727272727</c:v>
                </c:pt>
                <c:pt idx="3">
                  <c:v>0.742424242424242</c:v>
                </c:pt>
                <c:pt idx="4">
                  <c:v>0.787878787878788</c:v>
                </c:pt>
                <c:pt idx="5">
                  <c:v>1.424242424242424</c:v>
                </c:pt>
                <c:pt idx="6">
                  <c:v>1.560606060606061</c:v>
                </c:pt>
                <c:pt idx="7">
                  <c:v>2.136363636363636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31999216"/>
        <c:axId val="-231992112"/>
      </c:scatterChart>
      <c:valAx>
        <c:axId val="-23199921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31992112"/>
        <c:crosses val="autoZero"/>
        <c:crossBetween val="midCat"/>
      </c:valAx>
      <c:valAx>
        <c:axId val="-231992112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31999216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567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4"/>
          <c:order val="1"/>
          <c:tx>
            <c:strRef>
              <c:f>Calculations!$B$116</c:f>
              <c:strCache>
                <c:ptCount val="1"/>
                <c:pt idx="0">
                  <c:v>567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Calculations!$L$116:$L$123</c:f>
                <c:numCache>
                  <c:formatCode>General</c:formatCode>
                  <c:ptCount val="8"/>
                  <c:pt idx="0">
                    <c:v>0.280609987537153</c:v>
                  </c:pt>
                  <c:pt idx="1">
                    <c:v>0.517818408807123</c:v>
                  </c:pt>
                  <c:pt idx="2">
                    <c:v>0.318181818181818</c:v>
                  </c:pt>
                  <c:pt idx="3">
                    <c:v>1.682636983318402</c:v>
                  </c:pt>
                  <c:pt idx="4">
                    <c:v>0.3026512781127</c:v>
                  </c:pt>
                  <c:pt idx="5">
                    <c:v>1.540619292792994</c:v>
                  </c:pt>
                  <c:pt idx="6">
                    <c:v>2.591440668487707</c:v>
                  </c:pt>
                  <c:pt idx="7">
                    <c:v>2.128181192531805</c:v>
                  </c:pt>
                </c:numCache>
              </c:numRef>
            </c:plus>
            <c:minus>
              <c:numRef>
                <c:f>Calculations!$L$116:$L$123</c:f>
                <c:numCache>
                  <c:formatCode>General</c:formatCode>
                  <c:ptCount val="8"/>
                  <c:pt idx="0">
                    <c:v>0.280609987537153</c:v>
                  </c:pt>
                  <c:pt idx="1">
                    <c:v>0.517818408807123</c:v>
                  </c:pt>
                  <c:pt idx="2">
                    <c:v>0.318181818181818</c:v>
                  </c:pt>
                  <c:pt idx="3">
                    <c:v>1.682636983318402</c:v>
                  </c:pt>
                  <c:pt idx="4">
                    <c:v>0.3026512781127</c:v>
                  </c:pt>
                  <c:pt idx="5">
                    <c:v>1.540619292792994</c:v>
                  </c:pt>
                  <c:pt idx="6">
                    <c:v>2.591440668487707</c:v>
                  </c:pt>
                  <c:pt idx="7">
                    <c:v>2.128181192531805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Calculations!$K$116:$K$123</c:f>
              <c:numCache>
                <c:formatCode>0.00</c:formatCode>
                <c:ptCount val="8"/>
                <c:pt idx="0">
                  <c:v>1.151515151515152</c:v>
                </c:pt>
                <c:pt idx="1">
                  <c:v>1.242424242424242</c:v>
                </c:pt>
                <c:pt idx="2">
                  <c:v>1.272727272727273</c:v>
                </c:pt>
                <c:pt idx="3">
                  <c:v>3.09090909090909</c:v>
                </c:pt>
                <c:pt idx="4">
                  <c:v>2.045454545454545</c:v>
                </c:pt>
                <c:pt idx="5">
                  <c:v>5.12121212121212</c:v>
                </c:pt>
                <c:pt idx="6">
                  <c:v>8.363636363636365</c:v>
                </c:pt>
                <c:pt idx="7">
                  <c:v>5.53030303030303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31934464"/>
        <c:axId val="-231927360"/>
      </c:scatterChart>
      <c:valAx>
        <c:axId val="-23193446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31927360"/>
        <c:crosses val="autoZero"/>
        <c:crossBetween val="midCat"/>
      </c:valAx>
      <c:valAx>
        <c:axId val="-231927360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3193446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696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Calculations!$B$124</c:f>
              <c:strCache>
                <c:ptCount val="1"/>
                <c:pt idx="0">
                  <c:v>696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Calculations!$L$124:$L$131</c:f>
                <c:numCache>
                  <c:formatCode>General</c:formatCode>
                  <c:ptCount val="8"/>
                  <c:pt idx="0">
                    <c:v>0.208298895225266</c:v>
                  </c:pt>
                  <c:pt idx="1">
                    <c:v>0.334364795313847</c:v>
                  </c:pt>
                  <c:pt idx="2">
                    <c:v>0.48603075552562</c:v>
                  </c:pt>
                  <c:pt idx="3">
                    <c:v>0.716940494807332</c:v>
                  </c:pt>
                  <c:pt idx="4">
                    <c:v>0.450232059336474</c:v>
                  </c:pt>
                  <c:pt idx="5">
                    <c:v>1.158273627491904</c:v>
                  </c:pt>
                  <c:pt idx="6">
                    <c:v>0.319262234934931</c:v>
                  </c:pt>
                  <c:pt idx="7">
                    <c:v>4.513142729880752</c:v>
                  </c:pt>
                </c:numCache>
              </c:numRef>
            </c:plus>
            <c:minus>
              <c:numRef>
                <c:f>Calculations!$L$124:$L$131</c:f>
                <c:numCache>
                  <c:formatCode>General</c:formatCode>
                  <c:ptCount val="8"/>
                  <c:pt idx="0">
                    <c:v>0.208298895225266</c:v>
                  </c:pt>
                  <c:pt idx="1">
                    <c:v>0.334364795313847</c:v>
                  </c:pt>
                  <c:pt idx="2">
                    <c:v>0.48603075552562</c:v>
                  </c:pt>
                  <c:pt idx="3">
                    <c:v>0.716940494807332</c:v>
                  </c:pt>
                  <c:pt idx="4">
                    <c:v>0.450232059336474</c:v>
                  </c:pt>
                  <c:pt idx="5">
                    <c:v>1.158273627491904</c:v>
                  </c:pt>
                  <c:pt idx="6">
                    <c:v>0.319262234934931</c:v>
                  </c:pt>
                  <c:pt idx="7">
                    <c:v>4.513142729880752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Calculations!$K$124:$K$131</c:f>
              <c:numCache>
                <c:formatCode>0.00</c:formatCode>
                <c:ptCount val="8"/>
                <c:pt idx="0">
                  <c:v>1.272727272727273</c:v>
                </c:pt>
                <c:pt idx="1">
                  <c:v>1.651515151515152</c:v>
                </c:pt>
                <c:pt idx="2">
                  <c:v>2.681818181818182</c:v>
                </c:pt>
                <c:pt idx="3">
                  <c:v>1.848484848484848</c:v>
                </c:pt>
                <c:pt idx="4">
                  <c:v>2.742424242424242</c:v>
                </c:pt>
                <c:pt idx="5">
                  <c:v>5.363636363636363</c:v>
                </c:pt>
                <c:pt idx="6">
                  <c:v>4.90909090909091</c:v>
                </c:pt>
                <c:pt idx="7">
                  <c:v>13.68181818181818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31869840"/>
        <c:axId val="-231862736"/>
      </c:scatterChart>
      <c:valAx>
        <c:axId val="-23186984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31862736"/>
        <c:crosses val="autoZero"/>
        <c:crossBetween val="midCat"/>
      </c:valAx>
      <c:valAx>
        <c:axId val="-231862736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31869840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399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6"/>
          <c:order val="1"/>
          <c:tx>
            <c:strRef>
              <c:f>Calculations!$B$132</c:f>
              <c:strCache>
                <c:ptCount val="1"/>
                <c:pt idx="0">
                  <c:v>399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Calculations!$L$132:$L$139</c:f>
                <c:numCache>
                  <c:formatCode>General</c:formatCode>
                  <c:ptCount val="8"/>
                  <c:pt idx="0">
                    <c:v>0.235214768125152</c:v>
                  </c:pt>
                  <c:pt idx="1">
                    <c:v>0.441478857101014</c:v>
                  </c:pt>
                  <c:pt idx="2">
                    <c:v>0.894324518992346</c:v>
                  </c:pt>
                  <c:pt idx="3">
                    <c:v>0.0454545454545455</c:v>
                  </c:pt>
                  <c:pt idx="4">
                    <c:v>0.120261423230209</c:v>
                  </c:pt>
                  <c:pt idx="5">
                    <c:v>0.506160396620911</c:v>
                  </c:pt>
                  <c:pt idx="6">
                    <c:v>3.151842931672207</c:v>
                  </c:pt>
                  <c:pt idx="7">
                    <c:v>0.719816576983013</c:v>
                  </c:pt>
                </c:numCache>
              </c:numRef>
            </c:plus>
            <c:minus>
              <c:numRef>
                <c:f>Calculations!$L$132:$L$139</c:f>
                <c:numCache>
                  <c:formatCode>General</c:formatCode>
                  <c:ptCount val="8"/>
                  <c:pt idx="0">
                    <c:v>0.235214768125152</c:v>
                  </c:pt>
                  <c:pt idx="1">
                    <c:v>0.441478857101014</c:v>
                  </c:pt>
                  <c:pt idx="2">
                    <c:v>0.894324518992346</c:v>
                  </c:pt>
                  <c:pt idx="3">
                    <c:v>0.0454545454545455</c:v>
                  </c:pt>
                  <c:pt idx="4">
                    <c:v>0.120261423230209</c:v>
                  </c:pt>
                  <c:pt idx="5">
                    <c:v>0.506160396620911</c:v>
                  </c:pt>
                  <c:pt idx="6">
                    <c:v>3.151842931672207</c:v>
                  </c:pt>
                  <c:pt idx="7">
                    <c:v>0.719816576983013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Calculations!$K$132:$K$139</c:f>
              <c:numCache>
                <c:formatCode>0.00</c:formatCode>
                <c:ptCount val="8"/>
                <c:pt idx="0">
                  <c:v>0.984848484848485</c:v>
                </c:pt>
                <c:pt idx="1">
                  <c:v>1.545454545454546</c:v>
                </c:pt>
                <c:pt idx="2">
                  <c:v>1.803030303030303</c:v>
                </c:pt>
                <c:pt idx="3">
                  <c:v>1.090909090909091</c:v>
                </c:pt>
                <c:pt idx="4">
                  <c:v>1.818181818181818</c:v>
                </c:pt>
                <c:pt idx="5">
                  <c:v>2.818181818181818</c:v>
                </c:pt>
                <c:pt idx="6">
                  <c:v>7.303030303030304</c:v>
                </c:pt>
                <c:pt idx="7">
                  <c:v>3.212121212121212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981968"/>
        <c:axId val="-169275392"/>
      </c:scatterChart>
      <c:valAx>
        <c:axId val="-19298196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9275392"/>
        <c:crosses val="autoZero"/>
        <c:crossBetween val="midCat"/>
      </c:valAx>
      <c:valAx>
        <c:axId val="-169275392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298196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359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7"/>
          <c:order val="1"/>
          <c:tx>
            <c:strRef>
              <c:f>Calculations!$B$140</c:f>
              <c:strCache>
                <c:ptCount val="1"/>
                <c:pt idx="0">
                  <c:v>359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Calculations!$L$140:$L$147</c:f>
                <c:numCache>
                  <c:formatCode>General</c:formatCode>
                  <c:ptCount val="8"/>
                  <c:pt idx="0">
                    <c:v>0.229284029551842</c:v>
                  </c:pt>
                  <c:pt idx="1">
                    <c:v>0.400871410767362</c:v>
                  </c:pt>
                  <c:pt idx="2">
                    <c:v>0.319262234934932</c:v>
                  </c:pt>
                  <c:pt idx="3">
                    <c:v>0.481284247705109</c:v>
                  </c:pt>
                  <c:pt idx="4">
                    <c:v>5.59244866705667</c:v>
                  </c:pt>
                  <c:pt idx="5">
                    <c:v>0.203842788592026</c:v>
                  </c:pt>
                  <c:pt idx="6">
                    <c:v>4.200250331426487</c:v>
                  </c:pt>
                  <c:pt idx="7">
                    <c:v>1.016507461679972</c:v>
                  </c:pt>
                </c:numCache>
              </c:numRef>
            </c:plus>
            <c:minus>
              <c:numRef>
                <c:f>Calculations!$L$140:$L$147</c:f>
                <c:numCache>
                  <c:formatCode>General</c:formatCode>
                  <c:ptCount val="8"/>
                  <c:pt idx="0">
                    <c:v>0.229284029551842</c:v>
                  </c:pt>
                  <c:pt idx="1">
                    <c:v>0.400871410767362</c:v>
                  </c:pt>
                  <c:pt idx="2">
                    <c:v>0.319262234934932</c:v>
                  </c:pt>
                  <c:pt idx="3">
                    <c:v>0.481284247705109</c:v>
                  </c:pt>
                  <c:pt idx="4">
                    <c:v>5.59244866705667</c:v>
                  </c:pt>
                  <c:pt idx="5">
                    <c:v>0.203842788592026</c:v>
                  </c:pt>
                  <c:pt idx="6">
                    <c:v>4.200250331426487</c:v>
                  </c:pt>
                  <c:pt idx="7">
                    <c:v>1.016507461679972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Calculations!$K$140:$K$147</c:f>
              <c:numCache>
                <c:formatCode>0.00</c:formatCode>
                <c:ptCount val="8"/>
                <c:pt idx="0">
                  <c:v>0.742424242424242</c:v>
                </c:pt>
                <c:pt idx="1">
                  <c:v>1.484848484848485</c:v>
                </c:pt>
                <c:pt idx="2">
                  <c:v>2.227272727272727</c:v>
                </c:pt>
                <c:pt idx="3">
                  <c:v>1.621212121212121</c:v>
                </c:pt>
                <c:pt idx="4">
                  <c:v>7.681818181818182</c:v>
                </c:pt>
                <c:pt idx="5">
                  <c:v>2.287878787878788</c:v>
                </c:pt>
                <c:pt idx="6">
                  <c:v>10.16666666666667</c:v>
                </c:pt>
                <c:pt idx="7">
                  <c:v>9.56060606060606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50448"/>
        <c:axId val="96556192"/>
      </c:scatterChart>
      <c:valAx>
        <c:axId val="6565044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556192"/>
        <c:crosses val="autoZero"/>
        <c:crossBetween val="midCat"/>
      </c:valAx>
      <c:valAx>
        <c:axId val="96556192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6565044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639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8"/>
          <c:order val="1"/>
          <c:tx>
            <c:strRef>
              <c:f>Calculations!$B$148</c:f>
              <c:strCache>
                <c:ptCount val="1"/>
                <c:pt idx="0">
                  <c:v>639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Calculations!$L$148:$L$155</c:f>
                <c:numCache>
                  <c:formatCode>General</c:formatCode>
                  <c:ptCount val="8"/>
                  <c:pt idx="0">
                    <c:v>0.0660439233869799</c:v>
                  </c:pt>
                  <c:pt idx="1">
                    <c:v>0.240522846460417</c:v>
                  </c:pt>
                  <c:pt idx="2">
                    <c:v>0.0909090909090909</c:v>
                  </c:pt>
                  <c:pt idx="3">
                    <c:v>0.416597790450531</c:v>
                  </c:pt>
                  <c:pt idx="4">
                    <c:v>0.249425418684157</c:v>
                  </c:pt>
                  <c:pt idx="5">
                    <c:v>0.163888694339272</c:v>
                  </c:pt>
                  <c:pt idx="6">
                    <c:v>0.236674232603232</c:v>
                  </c:pt>
                  <c:pt idx="7">
                    <c:v>0.40684004794235</c:v>
                  </c:pt>
                </c:numCache>
              </c:numRef>
            </c:plus>
            <c:minus>
              <c:numRef>
                <c:f>Calculations!$L$148:$L$155</c:f>
                <c:numCache>
                  <c:formatCode>General</c:formatCode>
                  <c:ptCount val="8"/>
                  <c:pt idx="0">
                    <c:v>0.0660439233869799</c:v>
                  </c:pt>
                  <c:pt idx="1">
                    <c:v>0.240522846460417</c:v>
                  </c:pt>
                  <c:pt idx="2">
                    <c:v>0.0909090909090909</c:v>
                  </c:pt>
                  <c:pt idx="3">
                    <c:v>0.416597790450531</c:v>
                  </c:pt>
                  <c:pt idx="4">
                    <c:v>0.249425418684157</c:v>
                  </c:pt>
                  <c:pt idx="5">
                    <c:v>0.163888694339272</c:v>
                  </c:pt>
                  <c:pt idx="6">
                    <c:v>0.236674232603232</c:v>
                  </c:pt>
                  <c:pt idx="7">
                    <c:v>0.40684004794235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Calculations!$K$148:$K$155</c:f>
              <c:numCache>
                <c:formatCode>0.00</c:formatCode>
                <c:ptCount val="8"/>
                <c:pt idx="0">
                  <c:v>1.075757575757576</c:v>
                </c:pt>
                <c:pt idx="1">
                  <c:v>1.363636363636364</c:v>
                </c:pt>
                <c:pt idx="2">
                  <c:v>0.727272727272727</c:v>
                </c:pt>
                <c:pt idx="3">
                  <c:v>0.863636363636364</c:v>
                </c:pt>
                <c:pt idx="4">
                  <c:v>1.03030303030303</c:v>
                </c:pt>
                <c:pt idx="5">
                  <c:v>0.681818181818182</c:v>
                </c:pt>
                <c:pt idx="6">
                  <c:v>1.893939393939394</c:v>
                </c:pt>
                <c:pt idx="7">
                  <c:v>2.606060606060606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520432"/>
        <c:axId val="-193513328"/>
      </c:scatterChart>
      <c:valAx>
        <c:axId val="-19352043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3513328"/>
        <c:crosses val="autoZero"/>
        <c:crossBetween val="midCat"/>
      </c:valAx>
      <c:valAx>
        <c:axId val="-193513328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3520432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556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9"/>
          <c:order val="1"/>
          <c:tx>
            <c:strRef>
              <c:f>Calculations!$B$156</c:f>
              <c:strCache>
                <c:ptCount val="1"/>
                <c:pt idx="0">
                  <c:v>556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Calculations!$L$156:$L$163</c:f>
                <c:numCache>
                  <c:formatCode>General</c:formatCode>
                  <c:ptCount val="8"/>
                  <c:pt idx="0">
                    <c:v>0.16872013220697</c:v>
                  </c:pt>
                  <c:pt idx="1">
                    <c:v>0.250344115785732</c:v>
                  </c:pt>
                  <c:pt idx="2">
                    <c:v>0.146115920621105</c:v>
                  </c:pt>
                  <c:pt idx="3">
                    <c:v>0.0843600661034852</c:v>
                  </c:pt>
                  <c:pt idx="4">
                    <c:v>0.328127391328905</c:v>
                  </c:pt>
                  <c:pt idx="5">
                    <c:v>0.0993551291560909</c:v>
                  </c:pt>
                  <c:pt idx="6">
                    <c:v>0.204965897855586</c:v>
                  </c:pt>
                  <c:pt idx="7">
                    <c:v>0.59168558150808</c:v>
                  </c:pt>
                </c:numCache>
              </c:numRef>
            </c:plus>
            <c:minus>
              <c:numRef>
                <c:f>Calculations!$L$156:$L$163</c:f>
                <c:numCache>
                  <c:formatCode>General</c:formatCode>
                  <c:ptCount val="8"/>
                  <c:pt idx="0">
                    <c:v>0.16872013220697</c:v>
                  </c:pt>
                  <c:pt idx="1">
                    <c:v>0.250344115785732</c:v>
                  </c:pt>
                  <c:pt idx="2">
                    <c:v>0.146115920621105</c:v>
                  </c:pt>
                  <c:pt idx="3">
                    <c:v>0.0843600661034852</c:v>
                  </c:pt>
                  <c:pt idx="4">
                    <c:v>0.328127391328905</c:v>
                  </c:pt>
                  <c:pt idx="5">
                    <c:v>0.0993551291560909</c:v>
                  </c:pt>
                  <c:pt idx="6">
                    <c:v>0.204965897855586</c:v>
                  </c:pt>
                  <c:pt idx="7">
                    <c:v>0.59168558150808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Calculations!$K$156:$K$163</c:f>
              <c:numCache>
                <c:formatCode>0.00</c:formatCode>
                <c:ptCount val="8"/>
                <c:pt idx="0">
                  <c:v>1.03030303030303</c:v>
                </c:pt>
                <c:pt idx="1">
                  <c:v>1.227272727272727</c:v>
                </c:pt>
                <c:pt idx="2">
                  <c:v>1.136363636363636</c:v>
                </c:pt>
                <c:pt idx="3">
                  <c:v>0.848484848484848</c:v>
                </c:pt>
                <c:pt idx="4">
                  <c:v>1.015151515151515</c:v>
                </c:pt>
                <c:pt idx="5">
                  <c:v>0.803030303030303</c:v>
                </c:pt>
                <c:pt idx="6">
                  <c:v>0.954545454545455</c:v>
                </c:pt>
                <c:pt idx="7">
                  <c:v>2.075757575757576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455808"/>
        <c:axId val="-193448704"/>
      </c:scatterChart>
      <c:valAx>
        <c:axId val="-19345580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3448704"/>
        <c:crosses val="autoZero"/>
        <c:crossBetween val="midCat"/>
      </c:valAx>
      <c:valAx>
        <c:axId val="-193448704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345580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20"/>
          <c:order val="1"/>
          <c:tx>
            <c:strRef>
              <c:f>Calculations!$B$164</c:f>
              <c:strCache>
                <c:ptCount val="1"/>
                <c:pt idx="0">
                  <c:v>111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Calculations!$L$164:$L$171</c:f>
                <c:numCache>
                  <c:formatCode>General</c:formatCode>
                  <c:ptCount val="8"/>
                  <c:pt idx="0">
                    <c:v>0.306420430547828</c:v>
                  </c:pt>
                  <c:pt idx="1">
                    <c:v>1.045783874347721</c:v>
                  </c:pt>
                  <c:pt idx="2">
                    <c:v>0.0400871410767362</c:v>
                  </c:pt>
                  <c:pt idx="3">
                    <c:v>0.157459164324444</c:v>
                  </c:pt>
                  <c:pt idx="4">
                    <c:v>0.327777388678545</c:v>
                  </c:pt>
                  <c:pt idx="5">
                    <c:v>0.0546295647797573</c:v>
                  </c:pt>
                  <c:pt idx="6">
                    <c:v>0.242424242424242</c:v>
                  </c:pt>
                  <c:pt idx="7">
                    <c:v>0.440958551844098</c:v>
                  </c:pt>
                </c:numCache>
              </c:numRef>
            </c:plus>
            <c:minus>
              <c:numRef>
                <c:f>Calculations!$L$164:$L$171</c:f>
                <c:numCache>
                  <c:formatCode>General</c:formatCode>
                  <c:ptCount val="8"/>
                  <c:pt idx="0">
                    <c:v>0.306420430547828</c:v>
                  </c:pt>
                  <c:pt idx="1">
                    <c:v>1.045783874347721</c:v>
                  </c:pt>
                  <c:pt idx="2">
                    <c:v>0.0400871410767362</c:v>
                  </c:pt>
                  <c:pt idx="3">
                    <c:v>0.157459164324444</c:v>
                  </c:pt>
                  <c:pt idx="4">
                    <c:v>0.327777388678545</c:v>
                  </c:pt>
                  <c:pt idx="5">
                    <c:v>0.0546295647797573</c:v>
                  </c:pt>
                  <c:pt idx="6">
                    <c:v>0.242424242424242</c:v>
                  </c:pt>
                  <c:pt idx="7">
                    <c:v>0.440958551844098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Calculations!$K$164:$K$171</c:f>
              <c:numCache>
                <c:formatCode>0.00</c:formatCode>
                <c:ptCount val="8"/>
                <c:pt idx="0">
                  <c:v>1.242424242424243</c:v>
                </c:pt>
                <c:pt idx="1">
                  <c:v>1.681818181818182</c:v>
                </c:pt>
                <c:pt idx="2">
                  <c:v>1.075757575757576</c:v>
                </c:pt>
                <c:pt idx="3">
                  <c:v>1.0</c:v>
                </c:pt>
                <c:pt idx="4">
                  <c:v>1</c:v>
                </c:pt>
                <c:pt idx="5">
                  <c:v>0.651515151515151</c:v>
                </c:pt>
                <c:pt idx="6">
                  <c:v>1.151515151515152</c:v>
                </c:pt>
                <c:pt idx="7">
                  <c:v>3.393939393939394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767488"/>
        <c:axId val="-169405936"/>
      </c:scatterChart>
      <c:valAx>
        <c:axId val="-19776748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9405936"/>
        <c:crosses val="autoZero"/>
        <c:crossBetween val="midCat"/>
      </c:valAx>
      <c:valAx>
        <c:axId val="-169405936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776748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222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21"/>
          <c:order val="1"/>
          <c:tx>
            <c:strRef>
              <c:f>Calculations!$B$172</c:f>
              <c:strCache>
                <c:ptCount val="1"/>
                <c:pt idx="0">
                  <c:v>222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Calculations!$L$172:$L$179</c:f>
                <c:numCache>
                  <c:formatCode>General</c:formatCode>
                  <c:ptCount val="8"/>
                  <c:pt idx="0">
                    <c:v>0.203842788592026</c:v>
                  </c:pt>
                  <c:pt idx="1">
                    <c:v>0.0546295647797574</c:v>
                  </c:pt>
                  <c:pt idx="2">
                    <c:v>0.228782861674871</c:v>
                  </c:pt>
                  <c:pt idx="3">
                    <c:v>0.144536242638931</c:v>
                  </c:pt>
                  <c:pt idx="4">
                    <c:v>0.186184935264311</c:v>
                  </c:pt>
                  <c:pt idx="5">
                    <c:v>0.2148098011933</c:v>
                  </c:pt>
                  <c:pt idx="6">
                    <c:v>0.0546295647797575</c:v>
                  </c:pt>
                  <c:pt idx="7">
                    <c:v>0.45931837549164</c:v>
                  </c:pt>
                </c:numCache>
              </c:numRef>
            </c:plus>
            <c:minus>
              <c:numRef>
                <c:f>Calculations!$L$172:$L$179</c:f>
                <c:numCache>
                  <c:formatCode>General</c:formatCode>
                  <c:ptCount val="8"/>
                  <c:pt idx="0">
                    <c:v>0.203842788592026</c:v>
                  </c:pt>
                  <c:pt idx="1">
                    <c:v>0.0546295647797574</c:v>
                  </c:pt>
                  <c:pt idx="2">
                    <c:v>0.228782861674871</c:v>
                  </c:pt>
                  <c:pt idx="3">
                    <c:v>0.144536242638931</c:v>
                  </c:pt>
                  <c:pt idx="4">
                    <c:v>0.186184935264311</c:v>
                  </c:pt>
                  <c:pt idx="5">
                    <c:v>0.2148098011933</c:v>
                  </c:pt>
                  <c:pt idx="6">
                    <c:v>0.0546295647797575</c:v>
                  </c:pt>
                  <c:pt idx="7">
                    <c:v>0.45931837549164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Calculations!$K$172:$K$179</c:f>
              <c:numCache>
                <c:formatCode>0.00</c:formatCode>
                <c:ptCount val="8"/>
                <c:pt idx="0">
                  <c:v>0.560606060606061</c:v>
                </c:pt>
                <c:pt idx="1">
                  <c:v>1.121212121212121</c:v>
                </c:pt>
                <c:pt idx="2">
                  <c:v>1.136363636363636</c:v>
                </c:pt>
                <c:pt idx="3">
                  <c:v>0.787878787878788</c:v>
                </c:pt>
                <c:pt idx="4">
                  <c:v>0.621212121212121</c:v>
                </c:pt>
                <c:pt idx="5">
                  <c:v>0.863636363636364</c:v>
                </c:pt>
                <c:pt idx="6">
                  <c:v>1.03030303030303</c:v>
                </c:pt>
                <c:pt idx="7">
                  <c:v>1.893939393939394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394880"/>
        <c:axId val="-173387776"/>
      </c:scatterChart>
      <c:valAx>
        <c:axId val="-17339488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73387776"/>
        <c:crosses val="autoZero"/>
        <c:crossBetween val="midCat"/>
      </c:valAx>
      <c:valAx>
        <c:axId val="-173387776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73394880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'enter cytotox data here'!$DG$22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'enter cytotox data here'!$CU$24:$DF$24</c:f>
              <c:numCache>
                <c:formatCode>0%</c:formatCode>
                <c:ptCount val="12"/>
              </c:numCache>
            </c:numRef>
          </c:xVal>
          <c:yVal>
            <c:numRef>
              <c:f>'enter cytotox data here'!$CU$22:$DF$22</c:f>
              <c:numCache>
                <c:formatCode>_(* #,##0_);_(* \(#,##0\);_(* "-"??_);_(@_)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866928"/>
        <c:axId val="-171859904"/>
      </c:scatterChart>
      <c:valAx>
        <c:axId val="-17186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viability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-171859904"/>
        <c:crosses val="autoZero"/>
        <c:crossBetween val="midCat"/>
      </c:valAx>
      <c:valAx>
        <c:axId val="-171859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FLU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-171866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333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22"/>
          <c:order val="1"/>
          <c:tx>
            <c:strRef>
              <c:f>Calculations!$B$180</c:f>
              <c:strCache>
                <c:ptCount val="1"/>
                <c:pt idx="0">
                  <c:v>333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Calculations!$L$180:$L$187</c:f>
                <c:numCache>
                  <c:formatCode>General</c:formatCode>
                  <c:ptCount val="8"/>
                  <c:pt idx="0">
                    <c:v>0.210491575597724</c:v>
                  </c:pt>
                  <c:pt idx="1">
                    <c:v>0.13121597027037</c:v>
                  </c:pt>
                  <c:pt idx="2">
                    <c:v>0.13466961238357</c:v>
                  </c:pt>
                  <c:pt idx="3">
                    <c:v>0.328127391328905</c:v>
                  </c:pt>
                  <c:pt idx="4">
                    <c:v>0.636904532029809</c:v>
                  </c:pt>
                  <c:pt idx="5">
                    <c:v>0.2148098011933</c:v>
                  </c:pt>
                  <c:pt idx="6">
                    <c:v>0.151515151515151</c:v>
                  </c:pt>
                  <c:pt idx="7">
                    <c:v>0.223195755494791</c:v>
                  </c:pt>
                </c:numCache>
              </c:numRef>
            </c:plus>
            <c:minus>
              <c:numRef>
                <c:f>Calculations!$L$180:$L$187</c:f>
                <c:numCache>
                  <c:formatCode>General</c:formatCode>
                  <c:ptCount val="8"/>
                  <c:pt idx="0">
                    <c:v>0.210491575597724</c:v>
                  </c:pt>
                  <c:pt idx="1">
                    <c:v>0.13121597027037</c:v>
                  </c:pt>
                  <c:pt idx="2">
                    <c:v>0.13466961238357</c:v>
                  </c:pt>
                  <c:pt idx="3">
                    <c:v>0.328127391328905</c:v>
                  </c:pt>
                  <c:pt idx="4">
                    <c:v>0.636904532029809</c:v>
                  </c:pt>
                  <c:pt idx="5">
                    <c:v>0.2148098011933</c:v>
                  </c:pt>
                  <c:pt idx="6">
                    <c:v>0.151515151515151</c:v>
                  </c:pt>
                  <c:pt idx="7">
                    <c:v>0.223195755494791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Calculations!$K$180:$K$187</c:f>
              <c:numCache>
                <c:formatCode>0.00</c:formatCode>
                <c:ptCount val="8"/>
                <c:pt idx="0">
                  <c:v>0.924242424242424</c:v>
                </c:pt>
                <c:pt idx="1">
                  <c:v>1.454545454545454</c:v>
                </c:pt>
                <c:pt idx="2">
                  <c:v>0.742424242424242</c:v>
                </c:pt>
                <c:pt idx="3">
                  <c:v>0.712121212121212</c:v>
                </c:pt>
                <c:pt idx="4">
                  <c:v>1.090909090909091</c:v>
                </c:pt>
                <c:pt idx="5">
                  <c:v>1.090909090909091</c:v>
                </c:pt>
                <c:pt idx="6">
                  <c:v>0.878787878787879</c:v>
                </c:pt>
                <c:pt idx="7">
                  <c:v>0.939393939393939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588704"/>
        <c:axId val="-198581600"/>
      </c:scatterChart>
      <c:valAx>
        <c:axId val="-19858870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8581600"/>
        <c:crosses val="autoZero"/>
        <c:crossBetween val="midCat"/>
      </c:valAx>
      <c:valAx>
        <c:axId val="-198581600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858870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DPN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23"/>
          <c:order val="1"/>
          <c:tx>
            <c:strRef>
              <c:f>Calculations!$B$188</c:f>
              <c:strCache>
                <c:ptCount val="1"/>
                <c:pt idx="0">
                  <c:v>DPN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Calculations!$L$188:$L$195</c:f>
                <c:numCache>
                  <c:formatCode>General</c:formatCode>
                  <c:ptCount val="8"/>
                  <c:pt idx="0">
                    <c:v>0.0946211817939149</c:v>
                  </c:pt>
                  <c:pt idx="1">
                    <c:v>1.122951149314411</c:v>
                  </c:pt>
                  <c:pt idx="2">
                    <c:v>0.407685577184052</c:v>
                  </c:pt>
                  <c:pt idx="3">
                    <c:v>0.186184935264311</c:v>
                  </c:pt>
                  <c:pt idx="4">
                    <c:v>0.666149937484261</c:v>
                  </c:pt>
                  <c:pt idx="5">
                    <c:v>0.797004262414389</c:v>
                  </c:pt>
                  <c:pt idx="6">
                    <c:v>0.236674232603233</c:v>
                  </c:pt>
                  <c:pt idx="7">
                    <c:v>0.64139425722778</c:v>
                  </c:pt>
                </c:numCache>
              </c:numRef>
            </c:plus>
            <c:minus>
              <c:numRef>
                <c:f>Calculations!$L$188:$L$195</c:f>
                <c:numCache>
                  <c:formatCode>General</c:formatCode>
                  <c:ptCount val="8"/>
                  <c:pt idx="0">
                    <c:v>0.0946211817939149</c:v>
                  </c:pt>
                  <c:pt idx="1">
                    <c:v>1.122951149314411</c:v>
                  </c:pt>
                  <c:pt idx="2">
                    <c:v>0.407685577184052</c:v>
                  </c:pt>
                  <c:pt idx="3">
                    <c:v>0.186184935264311</c:v>
                  </c:pt>
                  <c:pt idx="4">
                    <c:v>0.666149937484261</c:v>
                  </c:pt>
                  <c:pt idx="5">
                    <c:v>0.797004262414389</c:v>
                  </c:pt>
                  <c:pt idx="6">
                    <c:v>0.236674232603233</c:v>
                  </c:pt>
                  <c:pt idx="7">
                    <c:v>0.64139425722778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0.3</c:v>
                </c:pt>
                <c:pt idx="1">
                  <c:v>1.0</c:v>
                </c:pt>
                <c:pt idx="2">
                  <c:v>3.0</c:v>
                </c:pt>
                <c:pt idx="3">
                  <c:v>10.0</c:v>
                </c:pt>
                <c:pt idx="4">
                  <c:v>30.0</c:v>
                </c:pt>
                <c:pt idx="5">
                  <c:v>100.0</c:v>
                </c:pt>
                <c:pt idx="6">
                  <c:v>300.0</c:v>
                </c:pt>
                <c:pt idx="7">
                  <c:v>1000.0</c:v>
                </c:pt>
              </c:numCache>
            </c:numRef>
          </c:xVal>
          <c:yVal>
            <c:numRef>
              <c:f>Calculations!$K$188:$K$195</c:f>
              <c:numCache>
                <c:formatCode>0.00</c:formatCode>
                <c:ptCount val="8"/>
                <c:pt idx="0">
                  <c:v>0.636363636363636</c:v>
                </c:pt>
                <c:pt idx="1">
                  <c:v>2.318181818181818</c:v>
                </c:pt>
                <c:pt idx="2">
                  <c:v>0.984848484848485</c:v>
                </c:pt>
                <c:pt idx="3">
                  <c:v>1.015151515151515</c:v>
                </c:pt>
                <c:pt idx="4">
                  <c:v>1.515151515151515</c:v>
                </c:pt>
                <c:pt idx="5">
                  <c:v>1.787878787878788</c:v>
                </c:pt>
                <c:pt idx="6">
                  <c:v>1.712121212121212</c:v>
                </c:pt>
                <c:pt idx="7">
                  <c:v>3.166666666666666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630064"/>
        <c:axId val="-193622960"/>
      </c:scatterChart>
      <c:valAx>
        <c:axId val="-19363006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3622960"/>
        <c:crosses val="autoZero"/>
        <c:crossBetween val="midCat"/>
      </c:valAx>
      <c:valAx>
        <c:axId val="-193622960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9363006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</a:t>
            </a:r>
            <a:r>
              <a:rPr lang="en-US" baseline="0"/>
              <a:t> Range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'enter cytotox data here'!$DG$22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'enter cytotox data here'!$CX$24:$DF$24</c:f>
              <c:numCache>
                <c:formatCode>0%</c:formatCode>
                <c:ptCount val="9"/>
              </c:numCache>
            </c:numRef>
          </c:xVal>
          <c:yVal>
            <c:numRef>
              <c:f>'enter cytotox data here'!$CX$22:$DF$22</c:f>
              <c:numCache>
                <c:formatCode>_(* #,##0_);_(* \(#,##0\);_(* "-"??_);_(@_)</c:formatCode>
                <c:ptCount val="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806928"/>
        <c:axId val="-171799904"/>
      </c:scatterChart>
      <c:valAx>
        <c:axId val="-17180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unviable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-171799904"/>
        <c:crosses val="autoZero"/>
        <c:crossBetween val="midCat"/>
      </c:valAx>
      <c:valAx>
        <c:axId val="-171799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FLU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-171806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hER alpha Agonist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24169367371649"/>
          <c:y val="0.088410127682334"/>
          <c:w val="0.818840592023987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467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Calculations!$L$12:$L$19</c:f>
                <c:numCache>
                  <c:formatCode>General</c:formatCode>
                  <c:ptCount val="8"/>
                  <c:pt idx="0">
                    <c:v>1.757575757575757</c:v>
                  </c:pt>
                  <c:pt idx="1">
                    <c:v>0.193441595981874</c:v>
                  </c:pt>
                  <c:pt idx="2">
                    <c:v>0.233254610883949</c:v>
                  </c:pt>
                  <c:pt idx="3">
                    <c:v>0.346502928061493</c:v>
                  </c:pt>
                  <c:pt idx="4">
                    <c:v>0.344176263381835</c:v>
                  </c:pt>
                  <c:pt idx="5">
                    <c:v>0.495387355280964</c:v>
                  </c:pt>
                  <c:pt idx="6">
                    <c:v>1.478107767101644</c:v>
                  </c:pt>
                  <c:pt idx="7">
                    <c:v>1.006977493837163</c:v>
                  </c:pt>
                </c:numCache>
              </c:numRef>
            </c:plus>
            <c:minus>
              <c:numRef>
                <c:f>Calculations!$L$12:$L$19</c:f>
                <c:numCache>
                  <c:formatCode>General</c:formatCode>
                  <c:ptCount val="8"/>
                  <c:pt idx="0">
                    <c:v>1.757575757575757</c:v>
                  </c:pt>
                  <c:pt idx="1">
                    <c:v>0.193441595981874</c:v>
                  </c:pt>
                  <c:pt idx="2">
                    <c:v>0.233254610883949</c:v>
                  </c:pt>
                  <c:pt idx="3">
                    <c:v>0.346502928061493</c:v>
                  </c:pt>
                  <c:pt idx="4">
                    <c:v>0.344176263381835</c:v>
                  </c:pt>
                  <c:pt idx="5">
                    <c:v>0.495387355280964</c:v>
                  </c:pt>
                  <c:pt idx="6">
                    <c:v>1.478107767101644</c:v>
                  </c:pt>
                  <c:pt idx="7">
                    <c:v>1.006977493837163</c:v>
                  </c:pt>
                </c:numCache>
              </c:numRef>
            </c:minus>
          </c:errBars>
          <c:xVal>
            <c:numRef>
              <c:f>Calculations!$A$12:$A$19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Calculations!$K$12:$K$19</c:f>
              <c:numCache>
                <c:formatCode>0.00</c:formatCode>
                <c:ptCount val="8"/>
                <c:pt idx="0">
                  <c:v>2.984848484848485</c:v>
                </c:pt>
                <c:pt idx="1">
                  <c:v>0.696969696969697</c:v>
                </c:pt>
                <c:pt idx="2">
                  <c:v>0.909090909090909</c:v>
                </c:pt>
                <c:pt idx="3">
                  <c:v>1.333333333333333</c:v>
                </c:pt>
                <c:pt idx="4">
                  <c:v>2.090909090909091</c:v>
                </c:pt>
                <c:pt idx="5">
                  <c:v>3.015151515151516</c:v>
                </c:pt>
                <c:pt idx="6">
                  <c:v>5.151515151515151</c:v>
                </c:pt>
                <c:pt idx="7">
                  <c:v>8.46969696969697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Calculations!$B$20</c:f>
              <c:strCache>
                <c:ptCount val="1"/>
                <c:pt idx="0">
                  <c:v>693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Calculations!$L$20:$L$27</c:f>
                <c:numCache>
                  <c:formatCode>General</c:formatCode>
                  <c:ptCount val="8"/>
                  <c:pt idx="0">
                    <c:v>0.484137736626378</c:v>
                  </c:pt>
                  <c:pt idx="1">
                    <c:v>0.393064296093117</c:v>
                  </c:pt>
                  <c:pt idx="2">
                    <c:v>0.682491250276073</c:v>
                  </c:pt>
                  <c:pt idx="3">
                    <c:v>1.234267385116139</c:v>
                  </c:pt>
                  <c:pt idx="4">
                    <c:v>0.355011348904848</c:v>
                  </c:pt>
                  <c:pt idx="5">
                    <c:v>0.710184342136847</c:v>
                  </c:pt>
                  <c:pt idx="6">
                    <c:v>1.2106051124508</c:v>
                  </c:pt>
                  <c:pt idx="7">
                    <c:v>1.522783807182089</c:v>
                  </c:pt>
                </c:numCache>
              </c:numRef>
            </c:plus>
            <c:minus>
              <c:numRef>
                <c:f>Calculations!$L$20:$L$27</c:f>
                <c:numCache>
                  <c:formatCode>General</c:formatCode>
                  <c:ptCount val="8"/>
                  <c:pt idx="0">
                    <c:v>0.484137736626378</c:v>
                  </c:pt>
                  <c:pt idx="1">
                    <c:v>0.393064296093117</c:v>
                  </c:pt>
                  <c:pt idx="2">
                    <c:v>0.682491250276073</c:v>
                  </c:pt>
                  <c:pt idx="3">
                    <c:v>1.234267385116139</c:v>
                  </c:pt>
                  <c:pt idx="4">
                    <c:v>0.355011348904848</c:v>
                  </c:pt>
                  <c:pt idx="5">
                    <c:v>0.710184342136847</c:v>
                  </c:pt>
                  <c:pt idx="6">
                    <c:v>1.2106051124508</c:v>
                  </c:pt>
                  <c:pt idx="7">
                    <c:v>1.522783807182089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Calculations!$K$20:$K$27</c:f>
              <c:numCache>
                <c:formatCode>0.00</c:formatCode>
                <c:ptCount val="8"/>
                <c:pt idx="0">
                  <c:v>1.621212121212121</c:v>
                </c:pt>
                <c:pt idx="1">
                  <c:v>1.060606060606061</c:v>
                </c:pt>
                <c:pt idx="2">
                  <c:v>1.833333333333333</c:v>
                </c:pt>
                <c:pt idx="3">
                  <c:v>3.727272727272727</c:v>
                </c:pt>
                <c:pt idx="4">
                  <c:v>7.545454545454546</c:v>
                </c:pt>
                <c:pt idx="5">
                  <c:v>6.803030303030302</c:v>
                </c:pt>
                <c:pt idx="6">
                  <c:v>8.363636363636365</c:v>
                </c:pt>
                <c:pt idx="7">
                  <c:v>5.727272727272726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Calculations!$B$28</c:f>
              <c:strCache>
                <c:ptCount val="1"/>
                <c:pt idx="0">
                  <c:v>854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Calculations!$L$28:$L$35</c:f>
                <c:numCache>
                  <c:formatCode>General</c:formatCode>
                  <c:ptCount val="8"/>
                  <c:pt idx="0">
                    <c:v>0.0843600661034852</c:v>
                  </c:pt>
                  <c:pt idx="1">
                    <c:v>0.27398698969735</c:v>
                  </c:pt>
                  <c:pt idx="2">
                    <c:v>0.0524863881081477</c:v>
                  </c:pt>
                  <c:pt idx="3">
                    <c:v>0.183702358378518</c:v>
                  </c:pt>
                  <c:pt idx="4">
                    <c:v>0.151515151515151</c:v>
                  </c:pt>
                  <c:pt idx="5">
                    <c:v>1.666391161802123</c:v>
                  </c:pt>
                  <c:pt idx="6">
                    <c:v>1.656719628222624</c:v>
                  </c:pt>
                  <c:pt idx="7">
                    <c:v>0.433078967513832</c:v>
                  </c:pt>
                </c:numCache>
              </c:numRef>
            </c:plus>
            <c:minus>
              <c:numRef>
                <c:f>Calculations!$L$28:$L$35</c:f>
                <c:numCache>
                  <c:formatCode>General</c:formatCode>
                  <c:ptCount val="8"/>
                  <c:pt idx="0">
                    <c:v>0.0843600661034852</c:v>
                  </c:pt>
                  <c:pt idx="1">
                    <c:v>0.27398698969735</c:v>
                  </c:pt>
                  <c:pt idx="2">
                    <c:v>0.0524863881081477</c:v>
                  </c:pt>
                  <c:pt idx="3">
                    <c:v>0.183702358378518</c:v>
                  </c:pt>
                  <c:pt idx="4">
                    <c:v>0.151515151515151</c:v>
                  </c:pt>
                  <c:pt idx="5">
                    <c:v>1.666391161802123</c:v>
                  </c:pt>
                  <c:pt idx="6">
                    <c:v>1.656719628222624</c:v>
                  </c:pt>
                  <c:pt idx="7">
                    <c:v>0.433078967513832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Calculations!$K$28:$K$35</c:f>
              <c:numCache>
                <c:formatCode>0.00</c:formatCode>
                <c:ptCount val="8"/>
                <c:pt idx="0">
                  <c:v>0.878787878787879</c:v>
                </c:pt>
                <c:pt idx="1">
                  <c:v>0.727272727272727</c:v>
                </c:pt>
                <c:pt idx="2">
                  <c:v>1.0</c:v>
                </c:pt>
                <c:pt idx="3">
                  <c:v>1.045454545454546</c:v>
                </c:pt>
                <c:pt idx="4">
                  <c:v>1.196969696969697</c:v>
                </c:pt>
                <c:pt idx="5">
                  <c:v>3.5</c:v>
                </c:pt>
                <c:pt idx="6">
                  <c:v>2.833333333333333</c:v>
                </c:pt>
                <c:pt idx="7">
                  <c:v>0.939393939393939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Calculations!$B$36</c:f>
              <c:strCache>
                <c:ptCount val="1"/>
                <c:pt idx="0">
                  <c:v>956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Calculations!$L$36:$L$43</c:f>
                <c:numCache>
                  <c:formatCode>General</c:formatCode>
                  <c:ptCount val="8"/>
                  <c:pt idx="0">
                    <c:v>0.606060606060606</c:v>
                  </c:pt>
                  <c:pt idx="1">
                    <c:v>0.2148098011933</c:v>
                  </c:pt>
                  <c:pt idx="2">
                    <c:v>0.924242424242424</c:v>
                  </c:pt>
                  <c:pt idx="3">
                    <c:v>0.292231841242211</c:v>
                  </c:pt>
                  <c:pt idx="4">
                    <c:v>0.236188746486665</c:v>
                  </c:pt>
                  <c:pt idx="5">
                    <c:v>0.421800330517426</c:v>
                  </c:pt>
                  <c:pt idx="6">
                    <c:v>0.433608727916793</c:v>
                  </c:pt>
                  <c:pt idx="7">
                    <c:v>1.304086957051516</c:v>
                  </c:pt>
                </c:numCache>
              </c:numRef>
            </c:plus>
            <c:minus>
              <c:numRef>
                <c:f>Calculations!$L$36:$L$43</c:f>
                <c:numCache>
                  <c:formatCode>General</c:formatCode>
                  <c:ptCount val="8"/>
                  <c:pt idx="0">
                    <c:v>0.606060606060606</c:v>
                  </c:pt>
                  <c:pt idx="1">
                    <c:v>0.2148098011933</c:v>
                  </c:pt>
                  <c:pt idx="2">
                    <c:v>0.924242424242424</c:v>
                  </c:pt>
                  <c:pt idx="3">
                    <c:v>0.292231841242211</c:v>
                  </c:pt>
                  <c:pt idx="4">
                    <c:v>0.236188746486665</c:v>
                  </c:pt>
                  <c:pt idx="5">
                    <c:v>0.421800330517426</c:v>
                  </c:pt>
                  <c:pt idx="6">
                    <c:v>0.433608727916793</c:v>
                  </c:pt>
                  <c:pt idx="7">
                    <c:v>1.304086957051516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Calculations!$K$36:$K$43</c:f>
              <c:numCache>
                <c:formatCode>0.00</c:formatCode>
                <c:ptCount val="8"/>
                <c:pt idx="0">
                  <c:v>1.833333333333333</c:v>
                </c:pt>
                <c:pt idx="1">
                  <c:v>1.090909090909091</c:v>
                </c:pt>
                <c:pt idx="2">
                  <c:v>1.606060606060606</c:v>
                </c:pt>
                <c:pt idx="3">
                  <c:v>1.090909090909091</c:v>
                </c:pt>
                <c:pt idx="4">
                  <c:v>1.318181818181818</c:v>
                </c:pt>
                <c:pt idx="5">
                  <c:v>1.924242424242424</c:v>
                </c:pt>
                <c:pt idx="6">
                  <c:v>2.045454545454545</c:v>
                </c:pt>
                <c:pt idx="7">
                  <c:v>3.34848484848485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Calculations!$B$44</c:f>
              <c:strCache>
                <c:ptCount val="1"/>
                <c:pt idx="0">
                  <c:v>863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Calculations!$L$44:$L$51</c:f>
                <c:numCache>
                  <c:formatCode>General</c:formatCode>
                  <c:ptCount val="8"/>
                  <c:pt idx="0">
                    <c:v>0.106060606060606</c:v>
                  </c:pt>
                  <c:pt idx="1">
                    <c:v>0.120261423230209</c:v>
                  </c:pt>
                  <c:pt idx="2">
                    <c:v>0.378787878787879</c:v>
                  </c:pt>
                  <c:pt idx="3">
                    <c:v>0.204965897855586</c:v>
                  </c:pt>
                  <c:pt idx="4">
                    <c:v>0.546925625690304</c:v>
                  </c:pt>
                  <c:pt idx="5">
                    <c:v>0.181818181818182</c:v>
                  </c:pt>
                  <c:pt idx="6">
                    <c:v>0.0151515151515152</c:v>
                  </c:pt>
                  <c:pt idx="7">
                    <c:v>0.358230012652633</c:v>
                  </c:pt>
                </c:numCache>
              </c:numRef>
            </c:plus>
            <c:minus>
              <c:numRef>
                <c:f>Calculations!$L$44:$L$51</c:f>
                <c:numCache>
                  <c:formatCode>General</c:formatCode>
                  <c:ptCount val="8"/>
                  <c:pt idx="0">
                    <c:v>0.106060606060606</c:v>
                  </c:pt>
                  <c:pt idx="1">
                    <c:v>0.120261423230209</c:v>
                  </c:pt>
                  <c:pt idx="2">
                    <c:v>0.378787878787879</c:v>
                  </c:pt>
                  <c:pt idx="3">
                    <c:v>0.204965897855586</c:v>
                  </c:pt>
                  <c:pt idx="4">
                    <c:v>0.546925625690304</c:v>
                  </c:pt>
                  <c:pt idx="5">
                    <c:v>0.181818181818182</c:v>
                  </c:pt>
                  <c:pt idx="6">
                    <c:v>0.0151515151515152</c:v>
                  </c:pt>
                  <c:pt idx="7">
                    <c:v>0.358230012652633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Calculations!$K$44:$K$51</c:f>
              <c:numCache>
                <c:formatCode>0.00</c:formatCode>
                <c:ptCount val="8"/>
                <c:pt idx="0">
                  <c:v>0.893939393939394</c:v>
                </c:pt>
                <c:pt idx="1">
                  <c:v>0.772727272727273</c:v>
                </c:pt>
                <c:pt idx="2">
                  <c:v>0.878787878787879</c:v>
                </c:pt>
                <c:pt idx="3">
                  <c:v>0.636363636363636</c:v>
                </c:pt>
                <c:pt idx="4">
                  <c:v>1.287878787878788</c:v>
                </c:pt>
                <c:pt idx="5">
                  <c:v>0.954545454545455</c:v>
                </c:pt>
                <c:pt idx="6">
                  <c:v>0.984848484848485</c:v>
                </c:pt>
                <c:pt idx="7">
                  <c:v>1.575757575757575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Calculations!$B$52</c:f>
              <c:strCache>
                <c:ptCount val="1"/>
                <c:pt idx="0">
                  <c:v>698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Calculations!$L$52:$L$59</c:f>
                <c:numCache>
                  <c:formatCode>General</c:formatCode>
                  <c:ptCount val="8"/>
                  <c:pt idx="0">
                    <c:v>0.349471593777903</c:v>
                  </c:pt>
                  <c:pt idx="1">
                    <c:v>0.0606060606060606</c:v>
                  </c:pt>
                  <c:pt idx="2">
                    <c:v>1.283593583858061</c:v>
                  </c:pt>
                  <c:pt idx="3">
                    <c:v>0.0909090909090903</c:v>
                  </c:pt>
                  <c:pt idx="4">
                    <c:v>0.151515151515151</c:v>
                  </c:pt>
                  <c:pt idx="5">
                    <c:v>0.0787295821622219</c:v>
                  </c:pt>
                  <c:pt idx="6">
                    <c:v>0.0400871410767362</c:v>
                  </c:pt>
                  <c:pt idx="7">
                    <c:v>0.0757575757575756</c:v>
                  </c:pt>
                </c:numCache>
              </c:numRef>
            </c:plus>
            <c:minus>
              <c:numRef>
                <c:f>Calculations!$L$52:$L$59</c:f>
                <c:numCache>
                  <c:formatCode>General</c:formatCode>
                  <c:ptCount val="8"/>
                  <c:pt idx="0">
                    <c:v>0.349471593777903</c:v>
                  </c:pt>
                  <c:pt idx="1">
                    <c:v>0.0606060606060606</c:v>
                  </c:pt>
                  <c:pt idx="2">
                    <c:v>1.283593583858061</c:v>
                  </c:pt>
                  <c:pt idx="3">
                    <c:v>0.0909090909090903</c:v>
                  </c:pt>
                  <c:pt idx="4">
                    <c:v>0.151515151515151</c:v>
                  </c:pt>
                  <c:pt idx="5">
                    <c:v>0.0787295821622219</c:v>
                  </c:pt>
                  <c:pt idx="6">
                    <c:v>0.0400871410767362</c:v>
                  </c:pt>
                  <c:pt idx="7">
                    <c:v>0.0757575757575756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Calculations!$K$52:$K$59</c:f>
              <c:numCache>
                <c:formatCode>0.00</c:formatCode>
                <c:ptCount val="8"/>
                <c:pt idx="0">
                  <c:v>1.151515151515152</c:v>
                </c:pt>
                <c:pt idx="1">
                  <c:v>0.878787878787879</c:v>
                </c:pt>
                <c:pt idx="2">
                  <c:v>2.303030303030303</c:v>
                </c:pt>
                <c:pt idx="3">
                  <c:v>0.818181818181818</c:v>
                </c:pt>
                <c:pt idx="4">
                  <c:v>0.484848484848485</c:v>
                </c:pt>
                <c:pt idx="5">
                  <c:v>0.5</c:v>
                </c:pt>
                <c:pt idx="6">
                  <c:v>0.378787878787879</c:v>
                </c:pt>
                <c:pt idx="7">
                  <c:v>0.393939393939394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Calculations!$B$60</c:f>
              <c:strCache>
                <c:ptCount val="1"/>
                <c:pt idx="0">
                  <c:v>494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Calculations!$L$60:$L$67</c:f>
                <c:numCache>
                  <c:formatCode>General</c:formatCode>
                  <c:ptCount val="8"/>
                  <c:pt idx="0">
                    <c:v>0.172088131690917</c:v>
                  </c:pt>
                  <c:pt idx="1">
                    <c:v>0.740566630899996</c:v>
                  </c:pt>
                  <c:pt idx="2">
                    <c:v>0.223195755494791</c:v>
                  </c:pt>
                  <c:pt idx="3">
                    <c:v>0.294968520211088</c:v>
                  </c:pt>
                  <c:pt idx="4">
                    <c:v>0.210491575597724</c:v>
                  </c:pt>
                  <c:pt idx="5">
                    <c:v>0.576355351563946</c:v>
                  </c:pt>
                  <c:pt idx="6">
                    <c:v>2.849089233109162</c:v>
                  </c:pt>
                  <c:pt idx="7">
                    <c:v>1.225588069337525</c:v>
                  </c:pt>
                </c:numCache>
              </c:numRef>
            </c:plus>
            <c:minus>
              <c:numRef>
                <c:f>Calculations!$L$60:$L$67</c:f>
                <c:numCache>
                  <c:formatCode>General</c:formatCode>
                  <c:ptCount val="8"/>
                  <c:pt idx="0">
                    <c:v>0.172088131690917</c:v>
                  </c:pt>
                  <c:pt idx="1">
                    <c:v>0.740566630899996</c:v>
                  </c:pt>
                  <c:pt idx="2">
                    <c:v>0.223195755494791</c:v>
                  </c:pt>
                  <c:pt idx="3">
                    <c:v>0.294968520211088</c:v>
                  </c:pt>
                  <c:pt idx="4">
                    <c:v>0.210491575597724</c:v>
                  </c:pt>
                  <c:pt idx="5">
                    <c:v>0.576355351563946</c:v>
                  </c:pt>
                  <c:pt idx="6">
                    <c:v>2.849089233109162</c:v>
                  </c:pt>
                  <c:pt idx="7">
                    <c:v>1.225588069337525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Calculations!$K$60:$K$67</c:f>
              <c:numCache>
                <c:formatCode>0.00</c:formatCode>
                <c:ptCount val="8"/>
                <c:pt idx="0">
                  <c:v>1.136363636363636</c:v>
                </c:pt>
                <c:pt idx="1">
                  <c:v>2.030303030303031</c:v>
                </c:pt>
                <c:pt idx="2">
                  <c:v>0.757575757575758</c:v>
                </c:pt>
                <c:pt idx="3">
                  <c:v>0.924242424242424</c:v>
                </c:pt>
                <c:pt idx="4">
                  <c:v>1.257575757575758</c:v>
                </c:pt>
                <c:pt idx="5">
                  <c:v>1.984848484848485</c:v>
                </c:pt>
                <c:pt idx="6">
                  <c:v>7.757575757575758</c:v>
                </c:pt>
                <c:pt idx="7">
                  <c:v>3.909090909090909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Calculations!$B$68</c:f>
              <c:strCache>
                <c:ptCount val="1"/>
                <c:pt idx="0">
                  <c:v>983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Calculations!$L$68:$L$75</c:f>
                <c:numCache>
                  <c:formatCode>General</c:formatCode>
                  <c:ptCount val="8"/>
                  <c:pt idx="0">
                    <c:v>0.3026512781127</c:v>
                  </c:pt>
                  <c:pt idx="1">
                    <c:v>0.659917628496441</c:v>
                  </c:pt>
                  <c:pt idx="2">
                    <c:v>0.183702358378517</c:v>
                  </c:pt>
                  <c:pt idx="3">
                    <c:v>0.16872013220697</c:v>
                  </c:pt>
                  <c:pt idx="4">
                    <c:v>0.0993551291560909</c:v>
                  </c:pt>
                  <c:pt idx="5">
                    <c:v>0.277731860300354</c:v>
                  </c:pt>
                  <c:pt idx="6">
                    <c:v>0.447162259496173</c:v>
                  </c:pt>
                  <c:pt idx="7">
                    <c:v>0.0946211817939152</c:v>
                  </c:pt>
                </c:numCache>
              </c:numRef>
            </c:plus>
            <c:minus>
              <c:numRef>
                <c:f>Calculations!$L$68:$L$75</c:f>
                <c:numCache>
                  <c:formatCode>General</c:formatCode>
                  <c:ptCount val="8"/>
                  <c:pt idx="0">
                    <c:v>0.3026512781127</c:v>
                  </c:pt>
                  <c:pt idx="1">
                    <c:v>0.659917628496441</c:v>
                  </c:pt>
                  <c:pt idx="2">
                    <c:v>0.183702358378517</c:v>
                  </c:pt>
                  <c:pt idx="3">
                    <c:v>0.16872013220697</c:v>
                  </c:pt>
                  <c:pt idx="4">
                    <c:v>0.0993551291560909</c:v>
                  </c:pt>
                  <c:pt idx="5">
                    <c:v>0.277731860300354</c:v>
                  </c:pt>
                  <c:pt idx="6">
                    <c:v>0.447162259496173</c:v>
                  </c:pt>
                  <c:pt idx="7">
                    <c:v>0.0946211817939152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Calculations!$K$68:$K$75</c:f>
              <c:numCache>
                <c:formatCode>0.00</c:formatCode>
                <c:ptCount val="8"/>
                <c:pt idx="0">
                  <c:v>1.590909090909091</c:v>
                </c:pt>
                <c:pt idx="1">
                  <c:v>2.287878787878788</c:v>
                </c:pt>
                <c:pt idx="2">
                  <c:v>1.227272727272727</c:v>
                </c:pt>
                <c:pt idx="3">
                  <c:v>1.166666666666667</c:v>
                </c:pt>
                <c:pt idx="4">
                  <c:v>1.424242424242425</c:v>
                </c:pt>
                <c:pt idx="5">
                  <c:v>1.181818181818182</c:v>
                </c:pt>
                <c:pt idx="6">
                  <c:v>1.924242424242425</c:v>
                </c:pt>
                <c:pt idx="7">
                  <c:v>1.363636363636363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Calculations!$B$76</c:f>
              <c:strCache>
                <c:ptCount val="1"/>
                <c:pt idx="0">
                  <c:v>848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Calculations!$L$76:$L$83</c:f>
                <c:numCache>
                  <c:formatCode>General</c:formatCode>
                  <c:ptCount val="8"/>
                  <c:pt idx="0">
                    <c:v>0.163888694339272</c:v>
                  </c:pt>
                  <c:pt idx="1">
                    <c:v>0.457565723349742</c:v>
                  </c:pt>
                  <c:pt idx="2">
                    <c:v>0.240522846460417</c:v>
                  </c:pt>
                  <c:pt idx="3">
                    <c:v>0.344176263381835</c:v>
                  </c:pt>
                  <c:pt idx="4">
                    <c:v>0.181818181818182</c:v>
                  </c:pt>
                  <c:pt idx="5">
                    <c:v>0.751032347357194</c:v>
                  </c:pt>
                  <c:pt idx="6">
                    <c:v>0.488386710948068</c:v>
                  </c:pt>
                  <c:pt idx="7">
                    <c:v>1.763573882054724</c:v>
                  </c:pt>
                </c:numCache>
              </c:numRef>
            </c:plus>
            <c:minus>
              <c:numRef>
                <c:f>Calculations!$L$76:$L$83</c:f>
                <c:numCache>
                  <c:formatCode>General</c:formatCode>
                  <c:ptCount val="8"/>
                  <c:pt idx="0">
                    <c:v>0.163888694339272</c:v>
                  </c:pt>
                  <c:pt idx="1">
                    <c:v>0.457565723349742</c:v>
                  </c:pt>
                  <c:pt idx="2">
                    <c:v>0.240522846460417</c:v>
                  </c:pt>
                  <c:pt idx="3">
                    <c:v>0.344176263381835</c:v>
                  </c:pt>
                  <c:pt idx="4">
                    <c:v>0.181818181818182</c:v>
                  </c:pt>
                  <c:pt idx="5">
                    <c:v>0.751032347357194</c:v>
                  </c:pt>
                  <c:pt idx="6">
                    <c:v>0.488386710948068</c:v>
                  </c:pt>
                  <c:pt idx="7">
                    <c:v>1.763573882054724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Calculations!$K$76:$K$83</c:f>
              <c:numCache>
                <c:formatCode>0.00</c:formatCode>
                <c:ptCount val="8"/>
                <c:pt idx="0">
                  <c:v>0.909090909090909</c:v>
                </c:pt>
                <c:pt idx="1">
                  <c:v>1.590909090909091</c:v>
                </c:pt>
                <c:pt idx="2">
                  <c:v>1.454545454545455</c:v>
                </c:pt>
                <c:pt idx="3">
                  <c:v>1.0</c:v>
                </c:pt>
                <c:pt idx="4">
                  <c:v>2.863636363636363</c:v>
                </c:pt>
                <c:pt idx="5">
                  <c:v>4.136363636363636</c:v>
                </c:pt>
                <c:pt idx="6">
                  <c:v>6.575757575757575</c:v>
                </c:pt>
                <c:pt idx="7">
                  <c:v>6.5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Calculations!$B$84</c:f>
              <c:strCache>
                <c:ptCount val="1"/>
                <c:pt idx="0">
                  <c:v>465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Calculations!$L$84:$L$91</c:f>
                <c:numCache>
                  <c:formatCode>General</c:formatCode>
                  <c:ptCount val="8"/>
                  <c:pt idx="0">
                    <c:v>0.163888694339272</c:v>
                  </c:pt>
                  <c:pt idx="1">
                    <c:v>0.226260371561638</c:v>
                  </c:pt>
                  <c:pt idx="2">
                    <c:v>0.330219616934899</c:v>
                  </c:pt>
                  <c:pt idx="3">
                    <c:v>0.328127391328905</c:v>
                  </c:pt>
                  <c:pt idx="4">
                    <c:v>0.768855421597896</c:v>
                  </c:pt>
                  <c:pt idx="5">
                    <c:v>0.0801742821534724</c:v>
                  </c:pt>
                  <c:pt idx="6">
                    <c:v>0.433078967513831</c:v>
                  </c:pt>
                  <c:pt idx="7">
                    <c:v>0.227272727272727</c:v>
                  </c:pt>
                </c:numCache>
              </c:numRef>
            </c:plus>
            <c:minus>
              <c:numRef>
                <c:f>Calculations!$L$84:$L$91</c:f>
                <c:numCache>
                  <c:formatCode>General</c:formatCode>
                  <c:ptCount val="8"/>
                  <c:pt idx="0">
                    <c:v>0.163888694339272</c:v>
                  </c:pt>
                  <c:pt idx="1">
                    <c:v>0.226260371561638</c:v>
                  </c:pt>
                  <c:pt idx="2">
                    <c:v>0.330219616934899</c:v>
                  </c:pt>
                  <c:pt idx="3">
                    <c:v>0.328127391328905</c:v>
                  </c:pt>
                  <c:pt idx="4">
                    <c:v>0.768855421597896</c:v>
                  </c:pt>
                  <c:pt idx="5">
                    <c:v>0.0801742821534724</c:v>
                  </c:pt>
                  <c:pt idx="6">
                    <c:v>0.433078967513831</c:v>
                  </c:pt>
                  <c:pt idx="7">
                    <c:v>0.227272727272727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Calculations!$K$84:$K$91</c:f>
              <c:numCache>
                <c:formatCode>0.00</c:formatCode>
                <c:ptCount val="8"/>
                <c:pt idx="0">
                  <c:v>0.954545454545455</c:v>
                </c:pt>
                <c:pt idx="1">
                  <c:v>0.96969696969697</c:v>
                </c:pt>
                <c:pt idx="2">
                  <c:v>1.287878787878788</c:v>
                </c:pt>
                <c:pt idx="3">
                  <c:v>0.848484848484848</c:v>
                </c:pt>
                <c:pt idx="4">
                  <c:v>1.621212121212121</c:v>
                </c:pt>
                <c:pt idx="5">
                  <c:v>1.303030303030303</c:v>
                </c:pt>
                <c:pt idx="6">
                  <c:v>1.439393939393939</c:v>
                </c:pt>
                <c:pt idx="7">
                  <c:v>1.727272727272727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Calculations!$B$92</c:f>
              <c:strCache>
                <c:ptCount val="1"/>
                <c:pt idx="0">
                  <c:v>667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Calculations!$L$92:$L$99</c:f>
                <c:numCache>
                  <c:formatCode>General</c:formatCode>
                  <c:ptCount val="8"/>
                  <c:pt idx="0">
                    <c:v>0.174735796888951</c:v>
                  </c:pt>
                  <c:pt idx="1">
                    <c:v>0.183702358378518</c:v>
                  </c:pt>
                  <c:pt idx="2">
                    <c:v>1.4651601328442</c:v>
                  </c:pt>
                  <c:pt idx="3">
                    <c:v>0.498620687027404</c:v>
                  </c:pt>
                  <c:pt idx="4">
                    <c:v>0.819443471696361</c:v>
                  </c:pt>
                  <c:pt idx="5">
                    <c:v>0.674710426612494</c:v>
                  </c:pt>
                  <c:pt idx="6">
                    <c:v>7.459455761455835</c:v>
                  </c:pt>
                  <c:pt idx="7">
                    <c:v>3.002868234014606</c:v>
                  </c:pt>
                </c:numCache>
              </c:numRef>
            </c:plus>
            <c:minus>
              <c:numRef>
                <c:f>Calculations!$L$92:$L$99</c:f>
                <c:numCache>
                  <c:formatCode>General</c:formatCode>
                  <c:ptCount val="8"/>
                  <c:pt idx="0">
                    <c:v>0.174735796888951</c:v>
                  </c:pt>
                  <c:pt idx="1">
                    <c:v>0.183702358378518</c:v>
                  </c:pt>
                  <c:pt idx="2">
                    <c:v>1.4651601328442</c:v>
                  </c:pt>
                  <c:pt idx="3">
                    <c:v>0.498620687027404</c:v>
                  </c:pt>
                  <c:pt idx="4">
                    <c:v>0.819443471696361</c:v>
                  </c:pt>
                  <c:pt idx="5">
                    <c:v>0.674710426612494</c:v>
                  </c:pt>
                  <c:pt idx="6">
                    <c:v>7.459455761455835</c:v>
                  </c:pt>
                  <c:pt idx="7">
                    <c:v>3.002868234014606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Calculations!$K$92:$K$99</c:f>
              <c:numCache>
                <c:formatCode>0.00</c:formatCode>
                <c:ptCount val="8"/>
                <c:pt idx="0">
                  <c:v>0.712121212121212</c:v>
                </c:pt>
                <c:pt idx="1">
                  <c:v>1.0</c:v>
                </c:pt>
                <c:pt idx="2">
                  <c:v>4.363636363636364</c:v>
                </c:pt>
                <c:pt idx="3">
                  <c:v>4.045454545454546</c:v>
                </c:pt>
                <c:pt idx="4">
                  <c:v>4.0</c:v>
                </c:pt>
                <c:pt idx="5">
                  <c:v>5.227272727272727</c:v>
                </c:pt>
                <c:pt idx="6">
                  <c:v>15.83333333333333</c:v>
                </c:pt>
                <c:pt idx="7">
                  <c:v>8.86363636363636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Calculations!$B$100</c:f>
              <c:strCache>
                <c:ptCount val="1"/>
                <c:pt idx="0">
                  <c:v>996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Calculations!$L$100:$L$107</c:f>
                <c:numCache>
                  <c:formatCode>General</c:formatCode>
                  <c:ptCount val="8"/>
                  <c:pt idx="0">
                    <c:v>0.439393939393939</c:v>
                  </c:pt>
                  <c:pt idx="1">
                    <c:v>0.138865930150177</c:v>
                  </c:pt>
                  <c:pt idx="2">
                    <c:v>0.118337116301616</c:v>
                  </c:pt>
                  <c:pt idx="3">
                    <c:v>0.289072485277862</c:v>
                  </c:pt>
                  <c:pt idx="4">
                    <c:v>0.174735796888951</c:v>
                  </c:pt>
                  <c:pt idx="5">
                    <c:v>0.193441595981875</c:v>
                  </c:pt>
                  <c:pt idx="6">
                    <c:v>0.287878787878788</c:v>
                  </c:pt>
                  <c:pt idx="7">
                    <c:v>0.250344115785732</c:v>
                  </c:pt>
                </c:numCache>
              </c:numRef>
            </c:plus>
            <c:minus>
              <c:numRef>
                <c:f>Calculations!$L$100:$L$107</c:f>
                <c:numCache>
                  <c:formatCode>General</c:formatCode>
                  <c:ptCount val="8"/>
                  <c:pt idx="0">
                    <c:v>0.439393939393939</c:v>
                  </c:pt>
                  <c:pt idx="1">
                    <c:v>0.138865930150177</c:v>
                  </c:pt>
                  <c:pt idx="2">
                    <c:v>0.118337116301616</c:v>
                  </c:pt>
                  <c:pt idx="3">
                    <c:v>0.289072485277862</c:v>
                  </c:pt>
                  <c:pt idx="4">
                    <c:v>0.174735796888951</c:v>
                  </c:pt>
                  <c:pt idx="5">
                    <c:v>0.193441595981875</c:v>
                  </c:pt>
                  <c:pt idx="6">
                    <c:v>0.287878787878788</c:v>
                  </c:pt>
                  <c:pt idx="7">
                    <c:v>0.250344115785732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Calculations!$K$100:$K$107</c:f>
              <c:numCache>
                <c:formatCode>0.00</c:formatCode>
                <c:ptCount val="8"/>
                <c:pt idx="0">
                  <c:v>1.166666666666667</c:v>
                </c:pt>
                <c:pt idx="1">
                  <c:v>0.772727272727273</c:v>
                </c:pt>
                <c:pt idx="2">
                  <c:v>1.348484848484849</c:v>
                </c:pt>
                <c:pt idx="3">
                  <c:v>1.46969696969697</c:v>
                </c:pt>
                <c:pt idx="4">
                  <c:v>0.787878787878788</c:v>
                </c:pt>
                <c:pt idx="5">
                  <c:v>1.060606060606061</c:v>
                </c:pt>
                <c:pt idx="6">
                  <c:v>0.893939393939394</c:v>
                </c:pt>
                <c:pt idx="7">
                  <c:v>0.772727272727273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Calculations!$B$108</c:f>
              <c:strCache>
                <c:ptCount val="1"/>
                <c:pt idx="0">
                  <c:v>489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Calculations!$L$108:$L$115</c:f>
                <c:numCache>
                  <c:formatCode>General</c:formatCode>
                  <c:ptCount val="8"/>
                  <c:pt idx="0">
                    <c:v>0.0400871410767362</c:v>
                  </c:pt>
                  <c:pt idx="1">
                    <c:v>0.0946211817939144</c:v>
                  </c:pt>
                  <c:pt idx="2">
                    <c:v>0.224221948287102</c:v>
                  </c:pt>
                  <c:pt idx="3">
                    <c:v>0.144536242638931</c:v>
                  </c:pt>
                  <c:pt idx="4">
                    <c:v>0.238124752204572</c:v>
                  </c:pt>
                  <c:pt idx="5">
                    <c:v>0.46230746370886</c:v>
                  </c:pt>
                  <c:pt idx="6">
                    <c:v>0.424242424242424</c:v>
                  </c:pt>
                  <c:pt idx="7">
                    <c:v>0.397131588547914</c:v>
                  </c:pt>
                </c:numCache>
              </c:numRef>
            </c:plus>
            <c:minus>
              <c:numRef>
                <c:f>Calculations!$L$108:$L$115</c:f>
                <c:numCache>
                  <c:formatCode>General</c:formatCode>
                  <c:ptCount val="8"/>
                  <c:pt idx="0">
                    <c:v>0.0400871410767362</c:v>
                  </c:pt>
                  <c:pt idx="1">
                    <c:v>0.0946211817939144</c:v>
                  </c:pt>
                  <c:pt idx="2">
                    <c:v>0.224221948287102</c:v>
                  </c:pt>
                  <c:pt idx="3">
                    <c:v>0.144536242638931</c:v>
                  </c:pt>
                  <c:pt idx="4">
                    <c:v>0.238124752204572</c:v>
                  </c:pt>
                  <c:pt idx="5">
                    <c:v>0.46230746370886</c:v>
                  </c:pt>
                  <c:pt idx="6">
                    <c:v>0.424242424242424</c:v>
                  </c:pt>
                  <c:pt idx="7">
                    <c:v>0.397131588547914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Calculations!$K$108:$K$115</c:f>
              <c:numCache>
                <c:formatCode>0.00</c:formatCode>
                <c:ptCount val="8"/>
                <c:pt idx="0">
                  <c:v>1.515151515151515</c:v>
                </c:pt>
                <c:pt idx="1">
                  <c:v>0.954545454545455</c:v>
                </c:pt>
                <c:pt idx="2">
                  <c:v>0.727272727272727</c:v>
                </c:pt>
                <c:pt idx="3">
                  <c:v>0.742424242424242</c:v>
                </c:pt>
                <c:pt idx="4">
                  <c:v>0.787878787878788</c:v>
                </c:pt>
                <c:pt idx="5">
                  <c:v>1.424242424242424</c:v>
                </c:pt>
                <c:pt idx="6">
                  <c:v>1.560606060606061</c:v>
                </c:pt>
                <c:pt idx="7">
                  <c:v>2.136363636363636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Calculations!$B$116</c:f>
              <c:strCache>
                <c:ptCount val="1"/>
                <c:pt idx="0">
                  <c:v>567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Calculations!$L$116:$L$123</c:f>
                <c:numCache>
                  <c:formatCode>General</c:formatCode>
                  <c:ptCount val="8"/>
                  <c:pt idx="0">
                    <c:v>0.280609987537153</c:v>
                  </c:pt>
                  <c:pt idx="1">
                    <c:v>0.517818408807123</c:v>
                  </c:pt>
                  <c:pt idx="2">
                    <c:v>0.318181818181818</c:v>
                  </c:pt>
                  <c:pt idx="3">
                    <c:v>1.682636983318402</c:v>
                  </c:pt>
                  <c:pt idx="4">
                    <c:v>0.3026512781127</c:v>
                  </c:pt>
                  <c:pt idx="5">
                    <c:v>1.540619292792994</c:v>
                  </c:pt>
                  <c:pt idx="6">
                    <c:v>2.591440668487707</c:v>
                  </c:pt>
                  <c:pt idx="7">
                    <c:v>2.128181192531805</c:v>
                  </c:pt>
                </c:numCache>
              </c:numRef>
            </c:plus>
            <c:minus>
              <c:numRef>
                <c:f>Calculations!$L$116:$L$123</c:f>
                <c:numCache>
                  <c:formatCode>General</c:formatCode>
                  <c:ptCount val="8"/>
                  <c:pt idx="0">
                    <c:v>0.280609987537153</c:v>
                  </c:pt>
                  <c:pt idx="1">
                    <c:v>0.517818408807123</c:v>
                  </c:pt>
                  <c:pt idx="2">
                    <c:v>0.318181818181818</c:v>
                  </c:pt>
                  <c:pt idx="3">
                    <c:v>1.682636983318402</c:v>
                  </c:pt>
                  <c:pt idx="4">
                    <c:v>0.3026512781127</c:v>
                  </c:pt>
                  <c:pt idx="5">
                    <c:v>1.540619292792994</c:v>
                  </c:pt>
                  <c:pt idx="6">
                    <c:v>2.591440668487707</c:v>
                  </c:pt>
                  <c:pt idx="7">
                    <c:v>2.128181192531805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Calculations!$K$116:$K$123</c:f>
              <c:numCache>
                <c:formatCode>0.00</c:formatCode>
                <c:ptCount val="8"/>
                <c:pt idx="0">
                  <c:v>1.151515151515152</c:v>
                </c:pt>
                <c:pt idx="1">
                  <c:v>1.242424242424242</c:v>
                </c:pt>
                <c:pt idx="2">
                  <c:v>1.272727272727273</c:v>
                </c:pt>
                <c:pt idx="3">
                  <c:v>3.09090909090909</c:v>
                </c:pt>
                <c:pt idx="4">
                  <c:v>2.045454545454545</c:v>
                </c:pt>
                <c:pt idx="5">
                  <c:v>5.12121212121212</c:v>
                </c:pt>
                <c:pt idx="6">
                  <c:v>8.363636363636365</c:v>
                </c:pt>
                <c:pt idx="7">
                  <c:v>5.53030303030303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Calculations!$B$124</c:f>
              <c:strCache>
                <c:ptCount val="1"/>
                <c:pt idx="0">
                  <c:v>696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Calculations!$L$124:$L$131</c:f>
                <c:numCache>
                  <c:formatCode>General</c:formatCode>
                  <c:ptCount val="8"/>
                  <c:pt idx="0">
                    <c:v>0.208298895225266</c:v>
                  </c:pt>
                  <c:pt idx="1">
                    <c:v>0.334364795313847</c:v>
                  </c:pt>
                  <c:pt idx="2">
                    <c:v>0.48603075552562</c:v>
                  </c:pt>
                  <c:pt idx="3">
                    <c:v>0.716940494807332</c:v>
                  </c:pt>
                  <c:pt idx="4">
                    <c:v>0.450232059336474</c:v>
                  </c:pt>
                  <c:pt idx="5">
                    <c:v>1.158273627491904</c:v>
                  </c:pt>
                  <c:pt idx="6">
                    <c:v>0.319262234934931</c:v>
                  </c:pt>
                  <c:pt idx="7">
                    <c:v>4.513142729880752</c:v>
                  </c:pt>
                </c:numCache>
              </c:numRef>
            </c:plus>
            <c:minus>
              <c:numRef>
                <c:f>Calculations!$L$124:$L$131</c:f>
                <c:numCache>
                  <c:formatCode>General</c:formatCode>
                  <c:ptCount val="8"/>
                  <c:pt idx="0">
                    <c:v>0.208298895225266</c:v>
                  </c:pt>
                  <c:pt idx="1">
                    <c:v>0.334364795313847</c:v>
                  </c:pt>
                  <c:pt idx="2">
                    <c:v>0.48603075552562</c:v>
                  </c:pt>
                  <c:pt idx="3">
                    <c:v>0.716940494807332</c:v>
                  </c:pt>
                  <c:pt idx="4">
                    <c:v>0.450232059336474</c:v>
                  </c:pt>
                  <c:pt idx="5">
                    <c:v>1.158273627491904</c:v>
                  </c:pt>
                  <c:pt idx="6">
                    <c:v>0.319262234934931</c:v>
                  </c:pt>
                  <c:pt idx="7">
                    <c:v>4.513142729880752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Calculations!$K$124:$K$131</c:f>
              <c:numCache>
                <c:formatCode>0.00</c:formatCode>
                <c:ptCount val="8"/>
                <c:pt idx="0">
                  <c:v>1.272727272727273</c:v>
                </c:pt>
                <c:pt idx="1">
                  <c:v>1.651515151515152</c:v>
                </c:pt>
                <c:pt idx="2">
                  <c:v>2.681818181818182</c:v>
                </c:pt>
                <c:pt idx="3">
                  <c:v>1.848484848484848</c:v>
                </c:pt>
                <c:pt idx="4">
                  <c:v>2.742424242424242</c:v>
                </c:pt>
                <c:pt idx="5">
                  <c:v>5.363636363636363</c:v>
                </c:pt>
                <c:pt idx="6">
                  <c:v>4.90909090909091</c:v>
                </c:pt>
                <c:pt idx="7">
                  <c:v>13.68181818181818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Calculations!$B$132</c:f>
              <c:strCache>
                <c:ptCount val="1"/>
                <c:pt idx="0">
                  <c:v>399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Calculations!$L$132:$L$139</c:f>
                <c:numCache>
                  <c:formatCode>General</c:formatCode>
                  <c:ptCount val="8"/>
                  <c:pt idx="0">
                    <c:v>0.235214768125152</c:v>
                  </c:pt>
                  <c:pt idx="1">
                    <c:v>0.441478857101014</c:v>
                  </c:pt>
                  <c:pt idx="2">
                    <c:v>0.894324518992346</c:v>
                  </c:pt>
                  <c:pt idx="3">
                    <c:v>0.0454545454545455</c:v>
                  </c:pt>
                  <c:pt idx="4">
                    <c:v>0.120261423230209</c:v>
                  </c:pt>
                  <c:pt idx="5">
                    <c:v>0.506160396620911</c:v>
                  </c:pt>
                  <c:pt idx="6">
                    <c:v>3.151842931672207</c:v>
                  </c:pt>
                  <c:pt idx="7">
                    <c:v>0.719816576983013</c:v>
                  </c:pt>
                </c:numCache>
              </c:numRef>
            </c:plus>
            <c:minus>
              <c:numRef>
                <c:f>Calculations!$L$132:$L$139</c:f>
                <c:numCache>
                  <c:formatCode>General</c:formatCode>
                  <c:ptCount val="8"/>
                  <c:pt idx="0">
                    <c:v>0.235214768125152</c:v>
                  </c:pt>
                  <c:pt idx="1">
                    <c:v>0.441478857101014</c:v>
                  </c:pt>
                  <c:pt idx="2">
                    <c:v>0.894324518992346</c:v>
                  </c:pt>
                  <c:pt idx="3">
                    <c:v>0.0454545454545455</c:v>
                  </c:pt>
                  <c:pt idx="4">
                    <c:v>0.120261423230209</c:v>
                  </c:pt>
                  <c:pt idx="5">
                    <c:v>0.506160396620911</c:v>
                  </c:pt>
                  <c:pt idx="6">
                    <c:v>3.151842931672207</c:v>
                  </c:pt>
                  <c:pt idx="7">
                    <c:v>0.719816576983013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Calculations!$K$132:$K$139</c:f>
              <c:numCache>
                <c:formatCode>0.00</c:formatCode>
                <c:ptCount val="8"/>
                <c:pt idx="0">
                  <c:v>0.984848484848485</c:v>
                </c:pt>
                <c:pt idx="1">
                  <c:v>1.545454545454546</c:v>
                </c:pt>
                <c:pt idx="2">
                  <c:v>1.803030303030303</c:v>
                </c:pt>
                <c:pt idx="3">
                  <c:v>1.090909090909091</c:v>
                </c:pt>
                <c:pt idx="4">
                  <c:v>1.818181818181818</c:v>
                </c:pt>
                <c:pt idx="5">
                  <c:v>2.818181818181818</c:v>
                </c:pt>
                <c:pt idx="6">
                  <c:v>7.303030303030304</c:v>
                </c:pt>
                <c:pt idx="7">
                  <c:v>3.212121212121212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Calculations!$B$140</c:f>
              <c:strCache>
                <c:ptCount val="1"/>
                <c:pt idx="0">
                  <c:v>359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Calculations!$L$140:$L$147</c:f>
                <c:numCache>
                  <c:formatCode>General</c:formatCode>
                  <c:ptCount val="8"/>
                  <c:pt idx="0">
                    <c:v>0.229284029551842</c:v>
                  </c:pt>
                  <c:pt idx="1">
                    <c:v>0.400871410767362</c:v>
                  </c:pt>
                  <c:pt idx="2">
                    <c:v>0.319262234934932</c:v>
                  </c:pt>
                  <c:pt idx="3">
                    <c:v>0.481284247705109</c:v>
                  </c:pt>
                  <c:pt idx="4">
                    <c:v>5.59244866705667</c:v>
                  </c:pt>
                  <c:pt idx="5">
                    <c:v>0.203842788592026</c:v>
                  </c:pt>
                  <c:pt idx="6">
                    <c:v>4.200250331426487</c:v>
                  </c:pt>
                  <c:pt idx="7">
                    <c:v>1.016507461679972</c:v>
                  </c:pt>
                </c:numCache>
              </c:numRef>
            </c:plus>
            <c:minus>
              <c:numRef>
                <c:f>Calculations!$L$140:$L$147</c:f>
                <c:numCache>
                  <c:formatCode>General</c:formatCode>
                  <c:ptCount val="8"/>
                  <c:pt idx="0">
                    <c:v>0.229284029551842</c:v>
                  </c:pt>
                  <c:pt idx="1">
                    <c:v>0.400871410767362</c:v>
                  </c:pt>
                  <c:pt idx="2">
                    <c:v>0.319262234934932</c:v>
                  </c:pt>
                  <c:pt idx="3">
                    <c:v>0.481284247705109</c:v>
                  </c:pt>
                  <c:pt idx="4">
                    <c:v>5.59244866705667</c:v>
                  </c:pt>
                  <c:pt idx="5">
                    <c:v>0.203842788592026</c:v>
                  </c:pt>
                  <c:pt idx="6">
                    <c:v>4.200250331426487</c:v>
                  </c:pt>
                  <c:pt idx="7">
                    <c:v>1.016507461679972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Calculations!$K$140:$K$147</c:f>
              <c:numCache>
                <c:formatCode>0.00</c:formatCode>
                <c:ptCount val="8"/>
                <c:pt idx="0">
                  <c:v>0.742424242424242</c:v>
                </c:pt>
                <c:pt idx="1">
                  <c:v>1.484848484848485</c:v>
                </c:pt>
                <c:pt idx="2">
                  <c:v>2.227272727272727</c:v>
                </c:pt>
                <c:pt idx="3">
                  <c:v>1.621212121212121</c:v>
                </c:pt>
                <c:pt idx="4">
                  <c:v>7.681818181818182</c:v>
                </c:pt>
                <c:pt idx="5">
                  <c:v>2.287878787878788</c:v>
                </c:pt>
                <c:pt idx="6">
                  <c:v>10.16666666666667</c:v>
                </c:pt>
                <c:pt idx="7">
                  <c:v>9.56060606060606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Calculations!$B$148</c:f>
              <c:strCache>
                <c:ptCount val="1"/>
                <c:pt idx="0">
                  <c:v>639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Calculations!$L$148:$L$155</c:f>
                <c:numCache>
                  <c:formatCode>General</c:formatCode>
                  <c:ptCount val="8"/>
                  <c:pt idx="0">
                    <c:v>0.0660439233869799</c:v>
                  </c:pt>
                  <c:pt idx="1">
                    <c:v>0.240522846460417</c:v>
                  </c:pt>
                  <c:pt idx="2">
                    <c:v>0.0909090909090909</c:v>
                  </c:pt>
                  <c:pt idx="3">
                    <c:v>0.416597790450531</c:v>
                  </c:pt>
                  <c:pt idx="4">
                    <c:v>0.249425418684157</c:v>
                  </c:pt>
                  <c:pt idx="5">
                    <c:v>0.163888694339272</c:v>
                  </c:pt>
                  <c:pt idx="6">
                    <c:v>0.236674232603232</c:v>
                  </c:pt>
                  <c:pt idx="7">
                    <c:v>0.40684004794235</c:v>
                  </c:pt>
                </c:numCache>
              </c:numRef>
            </c:plus>
            <c:minus>
              <c:numRef>
                <c:f>Calculations!$L$148:$L$155</c:f>
                <c:numCache>
                  <c:formatCode>General</c:formatCode>
                  <c:ptCount val="8"/>
                  <c:pt idx="0">
                    <c:v>0.0660439233869799</c:v>
                  </c:pt>
                  <c:pt idx="1">
                    <c:v>0.240522846460417</c:v>
                  </c:pt>
                  <c:pt idx="2">
                    <c:v>0.0909090909090909</c:v>
                  </c:pt>
                  <c:pt idx="3">
                    <c:v>0.416597790450531</c:v>
                  </c:pt>
                  <c:pt idx="4">
                    <c:v>0.249425418684157</c:v>
                  </c:pt>
                  <c:pt idx="5">
                    <c:v>0.163888694339272</c:v>
                  </c:pt>
                  <c:pt idx="6">
                    <c:v>0.236674232603232</c:v>
                  </c:pt>
                  <c:pt idx="7">
                    <c:v>0.40684004794235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Calculations!$K$148:$K$155</c:f>
              <c:numCache>
                <c:formatCode>0.00</c:formatCode>
                <c:ptCount val="8"/>
                <c:pt idx="0">
                  <c:v>1.075757575757576</c:v>
                </c:pt>
                <c:pt idx="1">
                  <c:v>1.363636363636364</c:v>
                </c:pt>
                <c:pt idx="2">
                  <c:v>0.727272727272727</c:v>
                </c:pt>
                <c:pt idx="3">
                  <c:v>0.863636363636364</c:v>
                </c:pt>
                <c:pt idx="4">
                  <c:v>1.03030303030303</c:v>
                </c:pt>
                <c:pt idx="5">
                  <c:v>0.681818181818182</c:v>
                </c:pt>
                <c:pt idx="6">
                  <c:v>1.893939393939394</c:v>
                </c:pt>
                <c:pt idx="7">
                  <c:v>2.606060606060606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Calculations!$B$156</c:f>
              <c:strCache>
                <c:ptCount val="1"/>
                <c:pt idx="0">
                  <c:v>556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Calculations!$L$156:$L$163</c:f>
                <c:numCache>
                  <c:formatCode>General</c:formatCode>
                  <c:ptCount val="8"/>
                  <c:pt idx="0">
                    <c:v>0.16872013220697</c:v>
                  </c:pt>
                  <c:pt idx="1">
                    <c:v>0.250344115785732</c:v>
                  </c:pt>
                  <c:pt idx="2">
                    <c:v>0.146115920621105</c:v>
                  </c:pt>
                  <c:pt idx="3">
                    <c:v>0.0843600661034852</c:v>
                  </c:pt>
                  <c:pt idx="4">
                    <c:v>0.328127391328905</c:v>
                  </c:pt>
                  <c:pt idx="5">
                    <c:v>0.0993551291560909</c:v>
                  </c:pt>
                  <c:pt idx="6">
                    <c:v>0.204965897855586</c:v>
                  </c:pt>
                  <c:pt idx="7">
                    <c:v>0.59168558150808</c:v>
                  </c:pt>
                </c:numCache>
              </c:numRef>
            </c:plus>
            <c:minus>
              <c:numRef>
                <c:f>Calculations!$L$156:$L$163</c:f>
                <c:numCache>
                  <c:formatCode>General</c:formatCode>
                  <c:ptCount val="8"/>
                  <c:pt idx="0">
                    <c:v>0.16872013220697</c:v>
                  </c:pt>
                  <c:pt idx="1">
                    <c:v>0.250344115785732</c:v>
                  </c:pt>
                  <c:pt idx="2">
                    <c:v>0.146115920621105</c:v>
                  </c:pt>
                  <c:pt idx="3">
                    <c:v>0.0843600661034852</c:v>
                  </c:pt>
                  <c:pt idx="4">
                    <c:v>0.328127391328905</c:v>
                  </c:pt>
                  <c:pt idx="5">
                    <c:v>0.0993551291560909</c:v>
                  </c:pt>
                  <c:pt idx="6">
                    <c:v>0.204965897855586</c:v>
                  </c:pt>
                  <c:pt idx="7">
                    <c:v>0.59168558150808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Calculations!$K$156:$K$163</c:f>
              <c:numCache>
                <c:formatCode>0.00</c:formatCode>
                <c:ptCount val="8"/>
                <c:pt idx="0">
                  <c:v>1.03030303030303</c:v>
                </c:pt>
                <c:pt idx="1">
                  <c:v>1.227272727272727</c:v>
                </c:pt>
                <c:pt idx="2">
                  <c:v>1.136363636363636</c:v>
                </c:pt>
                <c:pt idx="3">
                  <c:v>0.848484848484848</c:v>
                </c:pt>
                <c:pt idx="4">
                  <c:v>1.015151515151515</c:v>
                </c:pt>
                <c:pt idx="5">
                  <c:v>0.803030303030303</c:v>
                </c:pt>
                <c:pt idx="6">
                  <c:v>0.954545454545455</c:v>
                </c:pt>
                <c:pt idx="7">
                  <c:v>2.075757575757576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Calculations!$B$164</c:f>
              <c:strCache>
                <c:ptCount val="1"/>
                <c:pt idx="0">
                  <c:v>111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Calculations!$L$164:$L$171</c:f>
                <c:numCache>
                  <c:formatCode>General</c:formatCode>
                  <c:ptCount val="8"/>
                  <c:pt idx="0">
                    <c:v>0.306420430547828</c:v>
                  </c:pt>
                  <c:pt idx="1">
                    <c:v>1.045783874347721</c:v>
                  </c:pt>
                  <c:pt idx="2">
                    <c:v>0.0400871410767362</c:v>
                  </c:pt>
                  <c:pt idx="3">
                    <c:v>0.157459164324444</c:v>
                  </c:pt>
                  <c:pt idx="4">
                    <c:v>0.327777388678545</c:v>
                  </c:pt>
                  <c:pt idx="5">
                    <c:v>0.0546295647797573</c:v>
                  </c:pt>
                  <c:pt idx="6">
                    <c:v>0.242424242424242</c:v>
                  </c:pt>
                  <c:pt idx="7">
                    <c:v>0.440958551844098</c:v>
                  </c:pt>
                </c:numCache>
              </c:numRef>
            </c:plus>
            <c:minus>
              <c:numRef>
                <c:f>Calculations!$L$164:$L$171</c:f>
                <c:numCache>
                  <c:formatCode>General</c:formatCode>
                  <c:ptCount val="8"/>
                  <c:pt idx="0">
                    <c:v>0.306420430547828</c:v>
                  </c:pt>
                  <c:pt idx="1">
                    <c:v>1.045783874347721</c:v>
                  </c:pt>
                  <c:pt idx="2">
                    <c:v>0.0400871410767362</c:v>
                  </c:pt>
                  <c:pt idx="3">
                    <c:v>0.157459164324444</c:v>
                  </c:pt>
                  <c:pt idx="4">
                    <c:v>0.327777388678545</c:v>
                  </c:pt>
                  <c:pt idx="5">
                    <c:v>0.0546295647797573</c:v>
                  </c:pt>
                  <c:pt idx="6">
                    <c:v>0.242424242424242</c:v>
                  </c:pt>
                  <c:pt idx="7">
                    <c:v>0.440958551844098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Calculations!$K$164:$K$171</c:f>
              <c:numCache>
                <c:formatCode>0.00</c:formatCode>
                <c:ptCount val="8"/>
                <c:pt idx="0">
                  <c:v>1.242424242424243</c:v>
                </c:pt>
                <c:pt idx="1">
                  <c:v>1.681818181818182</c:v>
                </c:pt>
                <c:pt idx="2">
                  <c:v>1.075757575757576</c:v>
                </c:pt>
                <c:pt idx="3">
                  <c:v>1.0</c:v>
                </c:pt>
                <c:pt idx="4">
                  <c:v>1</c:v>
                </c:pt>
                <c:pt idx="5">
                  <c:v>0.651515151515151</c:v>
                </c:pt>
                <c:pt idx="6">
                  <c:v>1.151515151515152</c:v>
                </c:pt>
                <c:pt idx="7">
                  <c:v>3.393939393939394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Calculations!$B$172</c:f>
              <c:strCache>
                <c:ptCount val="1"/>
                <c:pt idx="0">
                  <c:v>222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Calculations!$L$172:$L$179</c:f>
                <c:numCache>
                  <c:formatCode>General</c:formatCode>
                  <c:ptCount val="8"/>
                  <c:pt idx="0">
                    <c:v>0.203842788592026</c:v>
                  </c:pt>
                  <c:pt idx="1">
                    <c:v>0.0546295647797574</c:v>
                  </c:pt>
                  <c:pt idx="2">
                    <c:v>0.228782861674871</c:v>
                  </c:pt>
                  <c:pt idx="3">
                    <c:v>0.144536242638931</c:v>
                  </c:pt>
                  <c:pt idx="4">
                    <c:v>0.186184935264311</c:v>
                  </c:pt>
                  <c:pt idx="5">
                    <c:v>0.2148098011933</c:v>
                  </c:pt>
                  <c:pt idx="6">
                    <c:v>0.0546295647797575</c:v>
                  </c:pt>
                  <c:pt idx="7">
                    <c:v>0.45931837549164</c:v>
                  </c:pt>
                </c:numCache>
              </c:numRef>
            </c:plus>
            <c:minus>
              <c:numRef>
                <c:f>Calculations!$L$172:$L$179</c:f>
                <c:numCache>
                  <c:formatCode>General</c:formatCode>
                  <c:ptCount val="8"/>
                  <c:pt idx="0">
                    <c:v>0.203842788592026</c:v>
                  </c:pt>
                  <c:pt idx="1">
                    <c:v>0.0546295647797574</c:v>
                  </c:pt>
                  <c:pt idx="2">
                    <c:v>0.228782861674871</c:v>
                  </c:pt>
                  <c:pt idx="3">
                    <c:v>0.144536242638931</c:v>
                  </c:pt>
                  <c:pt idx="4">
                    <c:v>0.186184935264311</c:v>
                  </c:pt>
                  <c:pt idx="5">
                    <c:v>0.2148098011933</c:v>
                  </c:pt>
                  <c:pt idx="6">
                    <c:v>0.0546295647797575</c:v>
                  </c:pt>
                  <c:pt idx="7">
                    <c:v>0.45931837549164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Calculations!$K$172:$K$179</c:f>
              <c:numCache>
                <c:formatCode>0.00</c:formatCode>
                <c:ptCount val="8"/>
                <c:pt idx="0">
                  <c:v>0.560606060606061</c:v>
                </c:pt>
                <c:pt idx="1">
                  <c:v>1.121212121212121</c:v>
                </c:pt>
                <c:pt idx="2">
                  <c:v>1.136363636363636</c:v>
                </c:pt>
                <c:pt idx="3">
                  <c:v>0.787878787878788</c:v>
                </c:pt>
                <c:pt idx="4">
                  <c:v>0.621212121212121</c:v>
                </c:pt>
                <c:pt idx="5">
                  <c:v>0.863636363636364</c:v>
                </c:pt>
                <c:pt idx="6">
                  <c:v>1.03030303030303</c:v>
                </c:pt>
                <c:pt idx="7">
                  <c:v>1.893939393939394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Calculations!$B$180</c:f>
              <c:strCache>
                <c:ptCount val="1"/>
                <c:pt idx="0">
                  <c:v>333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Calculations!$L$180:$L$187</c:f>
                <c:numCache>
                  <c:formatCode>General</c:formatCode>
                  <c:ptCount val="8"/>
                  <c:pt idx="0">
                    <c:v>0.210491575597724</c:v>
                  </c:pt>
                  <c:pt idx="1">
                    <c:v>0.13121597027037</c:v>
                  </c:pt>
                  <c:pt idx="2">
                    <c:v>0.13466961238357</c:v>
                  </c:pt>
                  <c:pt idx="3">
                    <c:v>0.328127391328905</c:v>
                  </c:pt>
                  <c:pt idx="4">
                    <c:v>0.636904532029809</c:v>
                  </c:pt>
                  <c:pt idx="5">
                    <c:v>0.2148098011933</c:v>
                  </c:pt>
                  <c:pt idx="6">
                    <c:v>0.151515151515151</c:v>
                  </c:pt>
                  <c:pt idx="7">
                    <c:v>0.223195755494791</c:v>
                  </c:pt>
                </c:numCache>
              </c:numRef>
            </c:plus>
            <c:minus>
              <c:numRef>
                <c:f>Calculations!$L$180:$L$187</c:f>
                <c:numCache>
                  <c:formatCode>General</c:formatCode>
                  <c:ptCount val="8"/>
                  <c:pt idx="0">
                    <c:v>0.210491575597724</c:v>
                  </c:pt>
                  <c:pt idx="1">
                    <c:v>0.13121597027037</c:v>
                  </c:pt>
                  <c:pt idx="2">
                    <c:v>0.13466961238357</c:v>
                  </c:pt>
                  <c:pt idx="3">
                    <c:v>0.328127391328905</c:v>
                  </c:pt>
                  <c:pt idx="4">
                    <c:v>0.636904532029809</c:v>
                  </c:pt>
                  <c:pt idx="5">
                    <c:v>0.2148098011933</c:v>
                  </c:pt>
                  <c:pt idx="6">
                    <c:v>0.151515151515151</c:v>
                  </c:pt>
                  <c:pt idx="7">
                    <c:v>0.223195755494791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Calculations!$K$180:$K$187</c:f>
              <c:numCache>
                <c:formatCode>0.00</c:formatCode>
                <c:ptCount val="8"/>
                <c:pt idx="0">
                  <c:v>0.924242424242424</c:v>
                </c:pt>
                <c:pt idx="1">
                  <c:v>1.454545454545454</c:v>
                </c:pt>
                <c:pt idx="2">
                  <c:v>0.742424242424242</c:v>
                </c:pt>
                <c:pt idx="3">
                  <c:v>0.712121212121212</c:v>
                </c:pt>
                <c:pt idx="4">
                  <c:v>1.090909090909091</c:v>
                </c:pt>
                <c:pt idx="5">
                  <c:v>1.090909090909091</c:v>
                </c:pt>
                <c:pt idx="6">
                  <c:v>0.878787878787879</c:v>
                </c:pt>
                <c:pt idx="7">
                  <c:v>0.939393939393939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Calculations!$B$188</c:f>
              <c:strCache>
                <c:ptCount val="1"/>
                <c:pt idx="0">
                  <c:v>DPN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Calculations!$L$188:$L$195</c:f>
                <c:numCache>
                  <c:formatCode>General</c:formatCode>
                  <c:ptCount val="8"/>
                  <c:pt idx="0">
                    <c:v>0.0946211817939149</c:v>
                  </c:pt>
                  <c:pt idx="1">
                    <c:v>1.122951149314411</c:v>
                  </c:pt>
                  <c:pt idx="2">
                    <c:v>0.407685577184052</c:v>
                  </c:pt>
                  <c:pt idx="3">
                    <c:v>0.186184935264311</c:v>
                  </c:pt>
                  <c:pt idx="4">
                    <c:v>0.666149937484261</c:v>
                  </c:pt>
                  <c:pt idx="5">
                    <c:v>0.797004262414389</c:v>
                  </c:pt>
                  <c:pt idx="6">
                    <c:v>0.236674232603233</c:v>
                  </c:pt>
                  <c:pt idx="7">
                    <c:v>0.64139425722778</c:v>
                  </c:pt>
                </c:numCache>
              </c:numRef>
            </c:plus>
            <c:minus>
              <c:numRef>
                <c:f>Calculations!$L$188:$L$195</c:f>
                <c:numCache>
                  <c:formatCode>General</c:formatCode>
                  <c:ptCount val="8"/>
                  <c:pt idx="0">
                    <c:v>0.0946211817939149</c:v>
                  </c:pt>
                  <c:pt idx="1">
                    <c:v>1.122951149314411</c:v>
                  </c:pt>
                  <c:pt idx="2">
                    <c:v>0.407685577184052</c:v>
                  </c:pt>
                  <c:pt idx="3">
                    <c:v>0.186184935264311</c:v>
                  </c:pt>
                  <c:pt idx="4">
                    <c:v>0.666149937484261</c:v>
                  </c:pt>
                  <c:pt idx="5">
                    <c:v>0.797004262414389</c:v>
                  </c:pt>
                  <c:pt idx="6">
                    <c:v>0.236674232603233</c:v>
                  </c:pt>
                  <c:pt idx="7">
                    <c:v>0.64139425722778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0.3</c:v>
                </c:pt>
                <c:pt idx="1">
                  <c:v>1.0</c:v>
                </c:pt>
                <c:pt idx="2">
                  <c:v>3.0</c:v>
                </c:pt>
                <c:pt idx="3">
                  <c:v>10.0</c:v>
                </c:pt>
                <c:pt idx="4">
                  <c:v>30.0</c:v>
                </c:pt>
                <c:pt idx="5">
                  <c:v>100.0</c:v>
                </c:pt>
                <c:pt idx="6">
                  <c:v>300.0</c:v>
                </c:pt>
                <c:pt idx="7">
                  <c:v>1000.0</c:v>
                </c:pt>
              </c:numCache>
            </c:numRef>
          </c:xVal>
          <c:yVal>
            <c:numRef>
              <c:f>Calculations!$K$188:$K$195</c:f>
              <c:numCache>
                <c:formatCode>0.00</c:formatCode>
                <c:ptCount val="8"/>
                <c:pt idx="0">
                  <c:v>0.636363636363636</c:v>
                </c:pt>
                <c:pt idx="1">
                  <c:v>2.318181818181818</c:v>
                </c:pt>
                <c:pt idx="2">
                  <c:v>0.984848484848485</c:v>
                </c:pt>
                <c:pt idx="3">
                  <c:v>1.015151515151515</c:v>
                </c:pt>
                <c:pt idx="4">
                  <c:v>1.515151515151515</c:v>
                </c:pt>
                <c:pt idx="5">
                  <c:v>1.787878787878788</c:v>
                </c:pt>
                <c:pt idx="6">
                  <c:v>1.712121212121212</c:v>
                </c:pt>
                <c:pt idx="7">
                  <c:v>3.166666666666666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6160"/>
        <c:axId val="97486384"/>
      </c:scatterChart>
      <c:valAx>
        <c:axId val="9746616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486384"/>
        <c:crosses val="autoZero"/>
        <c:crossBetween val="midCat"/>
      </c:valAx>
      <c:valAx>
        <c:axId val="97486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97466160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914986517280743"/>
          <c:y val="0.0150032080732952"/>
          <c:w val="0.0750529106373289"/>
          <c:h val="0.8838487660357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Cytotoxicity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24169367371649"/>
          <c:y val="0.088410127682334"/>
          <c:w val="0.818840592023987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Calculations!$V$4:$V$11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Calculations!$V$4:$V$11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Calculations!$U$4:$U$11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467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Calculations!$V$12:$V$19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Calculations!$V$12:$V$19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Calculations!$A$12:$A$19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Calculations!$U$12:$U$19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Calculations!$B$20</c:f>
              <c:strCache>
                <c:ptCount val="1"/>
                <c:pt idx="0">
                  <c:v>693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Calculations!$V$20:$V$27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Calculations!$V$20:$V$27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Calculations!$U$20:$U$27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Calculations!$B$28</c:f>
              <c:strCache>
                <c:ptCount val="1"/>
                <c:pt idx="0">
                  <c:v>854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Calculations!$V$28:$V$35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Calculations!$V$28:$V$35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Calculations!$U$28:$U$35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Calculations!$B$36</c:f>
              <c:strCache>
                <c:ptCount val="1"/>
                <c:pt idx="0">
                  <c:v>956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Calculations!$V$36:$V$43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Calculations!$V$36:$V$43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Calculations!$U$36:$U$43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Calculations!$B$44</c:f>
              <c:strCache>
                <c:ptCount val="1"/>
                <c:pt idx="0">
                  <c:v>863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Calculations!$V$44:$V$51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Calculations!$V$44:$V$51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Calculations!$U$44:$U$51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Calculations!$B$52</c:f>
              <c:strCache>
                <c:ptCount val="1"/>
                <c:pt idx="0">
                  <c:v>698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Calculations!$V$52:$V$59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Calculations!$V$52:$V$59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Calculations!$U$52:$U$59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Calculations!$B$60</c:f>
              <c:strCache>
                <c:ptCount val="1"/>
                <c:pt idx="0">
                  <c:v>494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Calculations!$V$60:$V$67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Calculations!$V$60:$V$67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Calculations!$U$60:$U$67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Calculations!$B$68</c:f>
              <c:strCache>
                <c:ptCount val="1"/>
                <c:pt idx="0">
                  <c:v>983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Calculations!$V$68:$V$75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Calculations!$V$68:$V$75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Calculations!$U$68:$U$75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Calculations!$B$76</c:f>
              <c:strCache>
                <c:ptCount val="1"/>
                <c:pt idx="0">
                  <c:v>848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Calculations!$V$76:$V$83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Calculations!$V$76:$V$83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Calculations!$U$76:$U$83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Calculations!$B$84</c:f>
              <c:strCache>
                <c:ptCount val="1"/>
                <c:pt idx="0">
                  <c:v>465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Calculations!$V$84:$V$91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Calculations!$V$84:$V$91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Calculations!$U$84:$U$91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Calculations!$B$92</c:f>
              <c:strCache>
                <c:ptCount val="1"/>
                <c:pt idx="0">
                  <c:v>667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Calculations!$V$92:$V$99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Calculations!$V$92:$V$99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Calculations!$U$92:$U$99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Calculations!$B$100</c:f>
              <c:strCache>
                <c:ptCount val="1"/>
                <c:pt idx="0">
                  <c:v>996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Calculations!$V$100:$V$107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Calculations!$V$100:$V$107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Calculations!$U$100:$U$107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Calculations!$B$108</c:f>
              <c:strCache>
                <c:ptCount val="1"/>
                <c:pt idx="0">
                  <c:v>489</c:v>
                </c:pt>
              </c:strCache>
            </c:strRef>
          </c:tx>
          <c:dPt>
            <c:idx val="0"/>
            <c:marker>
              <c:symbol val="star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Calculations!$V$108:$V$115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Calculations!$V$108:$V$115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Calculations!$U$108:$U$115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Calculations!$B$116</c:f>
              <c:strCache>
                <c:ptCount val="1"/>
                <c:pt idx="0">
                  <c:v>567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Calculations!$V$116:$V$123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Calculations!$V$116:$V$123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Calculations!$U$116:$U$123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Calculations!$B$124</c:f>
              <c:strCache>
                <c:ptCount val="1"/>
                <c:pt idx="0">
                  <c:v>696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Calculations!$V$124:$V$131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Calculations!$V$124:$V$131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Calculations!$U$124:$U$131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Calculations!$B$132</c:f>
              <c:strCache>
                <c:ptCount val="1"/>
                <c:pt idx="0">
                  <c:v>399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Calculations!$V$132:$V$139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Calculations!$V$132:$V$139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Calculations!$U$132:$U$139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Calculations!$B$140</c:f>
              <c:strCache>
                <c:ptCount val="1"/>
                <c:pt idx="0">
                  <c:v>359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Calculations!$V$140:$V$147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Calculations!$V$140:$V$147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Calculations!$U$140:$U$147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Calculations!$B$148</c:f>
              <c:strCache>
                <c:ptCount val="1"/>
                <c:pt idx="0">
                  <c:v>639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Calculations!$V$148:$V$155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Calculations!$V$148:$V$155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Calculations!$U$148:$U$155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Calculations!$B$156</c:f>
              <c:strCache>
                <c:ptCount val="1"/>
                <c:pt idx="0">
                  <c:v>556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Calculations!$V$156:$V$163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Calculations!$V$156:$V$163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Calculations!$U$156:$U$163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Calculations!$B$164</c:f>
              <c:strCache>
                <c:ptCount val="1"/>
                <c:pt idx="0">
                  <c:v>111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Calculations!$V$164:$V$171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Calculations!$V$164:$V$171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Calculations!$U$164:$U$171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Calculations!$B$172</c:f>
              <c:strCache>
                <c:ptCount val="1"/>
                <c:pt idx="0">
                  <c:v>222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Calculations!$V$172:$V$179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Calculations!$V$172:$V$179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Calculations!$U$172:$U$179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Calculations!$B$180</c:f>
              <c:strCache>
                <c:ptCount val="1"/>
                <c:pt idx="0">
                  <c:v>333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Calculations!$V$180:$V$187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Calculations!$V$180:$V$187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Calculations!$U$180:$U$187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Calculations!$B$188</c:f>
              <c:strCache>
                <c:ptCount val="1"/>
                <c:pt idx="0">
                  <c:v>DPN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Calculations!$V$188:$V$195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plus>
            <c:minus>
              <c:numRef>
                <c:f>Calculations!$V$188:$V$195</c:f>
                <c:numCache>
                  <c:formatCode>General</c:formatCode>
                  <c:ptCount val="8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0.3</c:v>
                </c:pt>
                <c:pt idx="1">
                  <c:v>1.0</c:v>
                </c:pt>
                <c:pt idx="2">
                  <c:v>3.0</c:v>
                </c:pt>
                <c:pt idx="3">
                  <c:v>10.0</c:v>
                </c:pt>
                <c:pt idx="4">
                  <c:v>30.0</c:v>
                </c:pt>
                <c:pt idx="5">
                  <c:v>100.0</c:v>
                </c:pt>
                <c:pt idx="6">
                  <c:v>300.0</c:v>
                </c:pt>
                <c:pt idx="7">
                  <c:v>1000.0</c:v>
                </c:pt>
              </c:numCache>
            </c:numRef>
          </c:xVal>
          <c:yVal>
            <c:numRef>
              <c:f>Calculations!$U$188:$U$195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52256"/>
        <c:axId val="-232202416"/>
      </c:scatterChart>
      <c:valAx>
        <c:axId val="9715225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32202416"/>
        <c:crosses val="autoZero"/>
        <c:crossBetween val="midCat"/>
      </c:valAx>
      <c:valAx>
        <c:axId val="-232202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Raw</a:t>
                </a:r>
                <a:r>
                  <a:rPr lang="en-US" baseline="0"/>
                  <a:t> Fluorescence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97152256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914986517280743"/>
          <c:y val="0.0150032080732952"/>
          <c:w val="0.0750529106373289"/>
          <c:h val="0.8838487660357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Renilla</a:t>
            </a:r>
            <a:r>
              <a:rPr lang="en-US" baseline="0"/>
              <a:t> Signal</a:t>
            </a:r>
            <a:endParaRPr lang="en-US"/>
          </a:p>
        </c:rich>
      </c:tx>
      <c:layout>
        <c:manualLayout>
          <c:xMode val="edge"/>
          <c:yMode val="edge"/>
          <c:x val="0.426545014683702"/>
          <c:y val="0.01721818525072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2801519338215"/>
          <c:y val="0.088410127682334"/>
          <c:w val="0.807977405440638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Calculations!$AF$4:$AF$11</c:f>
                <c:numCache>
                  <c:formatCode>General</c:formatCode>
                  <c:ptCount val="8"/>
                  <c:pt idx="0">
                    <c:v>10715.1499652491</c:v>
                  </c:pt>
                  <c:pt idx="1">
                    <c:v>4158.964574666792</c:v>
                  </c:pt>
                  <c:pt idx="2">
                    <c:v>6609.251352796656</c:v>
                  </c:pt>
                  <c:pt idx="3">
                    <c:v>1795.569485644538</c:v>
                  </c:pt>
                  <c:pt idx="4">
                    <c:v>5532.770222350946</c:v>
                  </c:pt>
                  <c:pt idx="5">
                    <c:v>9760.77395041556</c:v>
                  </c:pt>
                  <c:pt idx="6">
                    <c:v>6088.824471475953</c:v>
                  </c:pt>
                  <c:pt idx="7">
                    <c:v>2550.668561595396</c:v>
                  </c:pt>
                </c:numCache>
              </c:numRef>
            </c:plus>
            <c:minus>
              <c:numRef>
                <c:f>Calculations!$AF$4:$AF$11</c:f>
                <c:numCache>
                  <c:formatCode>General</c:formatCode>
                  <c:ptCount val="8"/>
                  <c:pt idx="0">
                    <c:v>10715.1499652491</c:v>
                  </c:pt>
                  <c:pt idx="1">
                    <c:v>4158.964574666792</c:v>
                  </c:pt>
                  <c:pt idx="2">
                    <c:v>6609.251352796656</c:v>
                  </c:pt>
                  <c:pt idx="3">
                    <c:v>1795.569485644538</c:v>
                  </c:pt>
                  <c:pt idx="4">
                    <c:v>5532.770222350946</c:v>
                  </c:pt>
                  <c:pt idx="5">
                    <c:v>9760.77395041556</c:v>
                  </c:pt>
                  <c:pt idx="6">
                    <c:v>6088.824471475953</c:v>
                  </c:pt>
                  <c:pt idx="7">
                    <c:v>2550.668561595396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Calculations!$AE$4:$AE$11</c:f>
              <c:numCache>
                <c:formatCode>_(* #,##0_);_(* \(#,##0\);_(* "-"??_);_(@_)</c:formatCode>
                <c:ptCount val="8"/>
                <c:pt idx="0">
                  <c:v>25351.66666666667</c:v>
                </c:pt>
                <c:pt idx="1">
                  <c:v>27132.0</c:v>
                </c:pt>
                <c:pt idx="2">
                  <c:v>31807.66666666667</c:v>
                </c:pt>
                <c:pt idx="3">
                  <c:v>21516.66666666667</c:v>
                </c:pt>
                <c:pt idx="4">
                  <c:v>37004.0</c:v>
                </c:pt>
                <c:pt idx="5">
                  <c:v>72146.33333333333</c:v>
                </c:pt>
                <c:pt idx="6">
                  <c:v>30951.33333333333</c:v>
                </c:pt>
                <c:pt idx="7">
                  <c:v>25986.66666666667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467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Calculations!$AF$12:$AF$19</c:f>
                <c:numCache>
                  <c:formatCode>General</c:formatCode>
                  <c:ptCount val="8"/>
                  <c:pt idx="0">
                    <c:v>2046.007412824629</c:v>
                  </c:pt>
                  <c:pt idx="1">
                    <c:v>6485.952538627871</c:v>
                  </c:pt>
                  <c:pt idx="2">
                    <c:v>3702.709203332665</c:v>
                  </c:pt>
                  <c:pt idx="3">
                    <c:v>7528.473439770731</c:v>
                  </c:pt>
                  <c:pt idx="4">
                    <c:v>7168.852658860028</c:v>
                  </c:pt>
                  <c:pt idx="5">
                    <c:v>2548.244297550767</c:v>
                  </c:pt>
                  <c:pt idx="6">
                    <c:v>10017.03251689064</c:v>
                  </c:pt>
                  <c:pt idx="7">
                    <c:v>325.8702877594772</c:v>
                  </c:pt>
                </c:numCache>
              </c:numRef>
            </c:plus>
            <c:minus>
              <c:numRef>
                <c:f>Calculations!$AF$12:$AF$19</c:f>
                <c:numCache>
                  <c:formatCode>General</c:formatCode>
                  <c:ptCount val="8"/>
                  <c:pt idx="0">
                    <c:v>2046.007412824629</c:v>
                  </c:pt>
                  <c:pt idx="1">
                    <c:v>6485.952538627871</c:v>
                  </c:pt>
                  <c:pt idx="2">
                    <c:v>3702.709203332665</c:v>
                  </c:pt>
                  <c:pt idx="3">
                    <c:v>7528.473439770731</c:v>
                  </c:pt>
                  <c:pt idx="4">
                    <c:v>7168.852658860028</c:v>
                  </c:pt>
                  <c:pt idx="5">
                    <c:v>2548.244297550767</c:v>
                  </c:pt>
                  <c:pt idx="6">
                    <c:v>10017.03251689064</c:v>
                  </c:pt>
                  <c:pt idx="7">
                    <c:v>325.8702877594772</c:v>
                  </c:pt>
                </c:numCache>
              </c:numRef>
            </c:minus>
          </c:errBars>
          <c:xVal>
            <c:numRef>
              <c:f>Calculations!$A$12:$A$19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Calculations!$AE$12:$AE$19</c:f>
              <c:numCache>
                <c:formatCode>_(* #,##0_);_(* \(#,##0\);_(* "-"??_);_(@_)</c:formatCode>
                <c:ptCount val="8"/>
                <c:pt idx="0">
                  <c:v>20650.0</c:v>
                </c:pt>
                <c:pt idx="1">
                  <c:v>33757.0</c:v>
                </c:pt>
                <c:pt idx="2">
                  <c:v>27300.33333333333</c:v>
                </c:pt>
                <c:pt idx="3">
                  <c:v>41806.0</c:v>
                </c:pt>
                <c:pt idx="4">
                  <c:v>39207.66666666666</c:v>
                </c:pt>
                <c:pt idx="5">
                  <c:v>31559.0</c:v>
                </c:pt>
                <c:pt idx="6">
                  <c:v>28173.33333333333</c:v>
                </c:pt>
                <c:pt idx="7">
                  <c:v>19339.66666666667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Calculations!$B$20</c:f>
              <c:strCache>
                <c:ptCount val="1"/>
                <c:pt idx="0">
                  <c:v>693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Calculations!$AF$20:$AF$27</c:f>
                <c:numCache>
                  <c:formatCode>General</c:formatCode>
                  <c:ptCount val="8"/>
                  <c:pt idx="0">
                    <c:v>2820.902948427056</c:v>
                  </c:pt>
                  <c:pt idx="1">
                    <c:v>6616.01018573716</c:v>
                  </c:pt>
                  <c:pt idx="2">
                    <c:v>6440.5714118478</c:v>
                  </c:pt>
                  <c:pt idx="3">
                    <c:v>3585.743174170605</c:v>
                  </c:pt>
                  <c:pt idx="4">
                    <c:v>3196.202764392629</c:v>
                  </c:pt>
                  <c:pt idx="5">
                    <c:v>1920.925037579551</c:v>
                  </c:pt>
                  <c:pt idx="6">
                    <c:v>12876.59870117537</c:v>
                  </c:pt>
                  <c:pt idx="7">
                    <c:v>13212.90571541493</c:v>
                  </c:pt>
                </c:numCache>
              </c:numRef>
            </c:plus>
            <c:minus>
              <c:numRef>
                <c:f>Calculations!$AF$20:$AF$27</c:f>
                <c:numCache>
                  <c:formatCode>General</c:formatCode>
                  <c:ptCount val="8"/>
                  <c:pt idx="0">
                    <c:v>2820.902948427056</c:v>
                  </c:pt>
                  <c:pt idx="1">
                    <c:v>6616.01018573716</c:v>
                  </c:pt>
                  <c:pt idx="2">
                    <c:v>6440.5714118478</c:v>
                  </c:pt>
                  <c:pt idx="3">
                    <c:v>3585.743174170605</c:v>
                  </c:pt>
                  <c:pt idx="4">
                    <c:v>3196.202764392629</c:v>
                  </c:pt>
                  <c:pt idx="5">
                    <c:v>1920.925037579551</c:v>
                  </c:pt>
                  <c:pt idx="6">
                    <c:v>12876.59870117537</c:v>
                  </c:pt>
                  <c:pt idx="7">
                    <c:v>13212.90571541493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Calculations!$AE$20:$AE$27</c:f>
              <c:numCache>
                <c:formatCode>_(* #,##0_);_(* \(#,##0\);_(* "-"??_);_(@_)</c:formatCode>
                <c:ptCount val="8"/>
                <c:pt idx="0">
                  <c:v>22497.33333333333</c:v>
                </c:pt>
                <c:pt idx="1">
                  <c:v>39303.66666666666</c:v>
                </c:pt>
                <c:pt idx="2">
                  <c:v>38179.33333333334</c:v>
                </c:pt>
                <c:pt idx="3">
                  <c:v>32430.66666666667</c:v>
                </c:pt>
                <c:pt idx="4">
                  <c:v>28993.33333333333</c:v>
                </c:pt>
                <c:pt idx="5">
                  <c:v>24843.0</c:v>
                </c:pt>
                <c:pt idx="6">
                  <c:v>46585.33333333334</c:v>
                </c:pt>
                <c:pt idx="7">
                  <c:v>49383.66666666666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Calculations!$B$28</c:f>
              <c:strCache>
                <c:ptCount val="1"/>
                <c:pt idx="0">
                  <c:v>854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Calculations!$AF$28:$AF$35</c:f>
                <c:numCache>
                  <c:formatCode>General</c:formatCode>
                  <c:ptCount val="8"/>
                  <c:pt idx="0">
                    <c:v>4013.866755802107</c:v>
                  </c:pt>
                  <c:pt idx="1">
                    <c:v>8760.361940772387</c:v>
                  </c:pt>
                  <c:pt idx="2">
                    <c:v>3831.219359130692</c:v>
                  </c:pt>
                  <c:pt idx="3">
                    <c:v>3127.826135406719</c:v>
                  </c:pt>
                  <c:pt idx="4">
                    <c:v>6762.673641229316</c:v>
                  </c:pt>
                  <c:pt idx="5">
                    <c:v>5129.567568952027</c:v>
                  </c:pt>
                  <c:pt idx="6">
                    <c:v>5689.358692623742</c:v>
                  </c:pt>
                  <c:pt idx="7">
                    <c:v>12173.44438156725</c:v>
                  </c:pt>
                </c:numCache>
              </c:numRef>
            </c:plus>
            <c:minus>
              <c:numRef>
                <c:f>Calculations!$AF$28:$AF$35</c:f>
                <c:numCache>
                  <c:formatCode>General</c:formatCode>
                  <c:ptCount val="8"/>
                  <c:pt idx="0">
                    <c:v>4013.866755802107</c:v>
                  </c:pt>
                  <c:pt idx="1">
                    <c:v>8760.361940772387</c:v>
                  </c:pt>
                  <c:pt idx="2">
                    <c:v>3831.219359130692</c:v>
                  </c:pt>
                  <c:pt idx="3">
                    <c:v>3127.826135406719</c:v>
                  </c:pt>
                  <c:pt idx="4">
                    <c:v>6762.673641229316</c:v>
                  </c:pt>
                  <c:pt idx="5">
                    <c:v>5129.567568952027</c:v>
                  </c:pt>
                  <c:pt idx="6">
                    <c:v>5689.358692623742</c:v>
                  </c:pt>
                  <c:pt idx="7">
                    <c:v>12173.44438156725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Calculations!$AE$28:$AE$35</c:f>
              <c:numCache>
                <c:formatCode>_(* #,##0_);_(* \(#,##0\);_(* "-"??_);_(@_)</c:formatCode>
                <c:ptCount val="8"/>
                <c:pt idx="0">
                  <c:v>27697.0</c:v>
                </c:pt>
                <c:pt idx="1">
                  <c:v>40931.0</c:v>
                </c:pt>
                <c:pt idx="2">
                  <c:v>23556.66666666667</c:v>
                </c:pt>
                <c:pt idx="3">
                  <c:v>29406.0</c:v>
                </c:pt>
                <c:pt idx="4">
                  <c:v>24815.66666666667</c:v>
                </c:pt>
                <c:pt idx="5">
                  <c:v>31931.66666666667</c:v>
                </c:pt>
                <c:pt idx="6">
                  <c:v>30694.0</c:v>
                </c:pt>
                <c:pt idx="7">
                  <c:v>45312.66666666666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Calculations!$B$36</c:f>
              <c:strCache>
                <c:ptCount val="1"/>
                <c:pt idx="0">
                  <c:v>956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Calculations!$AF$36:$AF$43</c:f>
                <c:numCache>
                  <c:formatCode>General</c:formatCode>
                  <c:ptCount val="8"/>
                  <c:pt idx="0">
                    <c:v>1163.539571021688</c:v>
                  </c:pt>
                  <c:pt idx="1">
                    <c:v>6044.095530166424</c:v>
                  </c:pt>
                  <c:pt idx="2">
                    <c:v>10427.48004606632</c:v>
                  </c:pt>
                  <c:pt idx="3">
                    <c:v>1819.069084266272</c:v>
                  </c:pt>
                  <c:pt idx="4">
                    <c:v>5076.401973839345</c:v>
                  </c:pt>
                  <c:pt idx="5">
                    <c:v>2474.577202944643</c:v>
                  </c:pt>
                  <c:pt idx="6">
                    <c:v>4357.84691995689</c:v>
                  </c:pt>
                  <c:pt idx="7">
                    <c:v>4641.689108264124</c:v>
                  </c:pt>
                </c:numCache>
              </c:numRef>
            </c:plus>
            <c:minus>
              <c:numRef>
                <c:f>Calculations!$AF$36:$AF$43</c:f>
                <c:numCache>
                  <c:formatCode>General</c:formatCode>
                  <c:ptCount val="8"/>
                  <c:pt idx="0">
                    <c:v>1163.539571021688</c:v>
                  </c:pt>
                  <c:pt idx="1">
                    <c:v>6044.095530166424</c:v>
                  </c:pt>
                  <c:pt idx="2">
                    <c:v>10427.48004606632</c:v>
                  </c:pt>
                  <c:pt idx="3">
                    <c:v>1819.069084266272</c:v>
                  </c:pt>
                  <c:pt idx="4">
                    <c:v>5076.401973839345</c:v>
                  </c:pt>
                  <c:pt idx="5">
                    <c:v>2474.577202944643</c:v>
                  </c:pt>
                  <c:pt idx="6">
                    <c:v>4357.84691995689</c:v>
                  </c:pt>
                  <c:pt idx="7">
                    <c:v>4641.689108264124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Calculations!$AE$36:$AE$43</c:f>
              <c:numCache>
                <c:formatCode>_(* #,##0_);_(* \(#,##0\);_(* "-"??_);_(@_)</c:formatCode>
                <c:ptCount val="8"/>
                <c:pt idx="0">
                  <c:v>16873.0</c:v>
                </c:pt>
                <c:pt idx="1">
                  <c:v>30654.33333333333</c:v>
                </c:pt>
                <c:pt idx="2">
                  <c:v>38910.33333333334</c:v>
                </c:pt>
                <c:pt idx="3">
                  <c:v>23508.0</c:v>
                </c:pt>
                <c:pt idx="4">
                  <c:v>25733.0</c:v>
                </c:pt>
                <c:pt idx="5">
                  <c:v>20002.0</c:v>
                </c:pt>
                <c:pt idx="6">
                  <c:v>32807.66666666666</c:v>
                </c:pt>
                <c:pt idx="7">
                  <c:v>21505.66666666667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Calculations!$B$44</c:f>
              <c:strCache>
                <c:ptCount val="1"/>
                <c:pt idx="0">
                  <c:v>863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Calculations!$AF$44:$AF$51</c:f>
                <c:numCache>
                  <c:formatCode>General</c:formatCode>
                  <c:ptCount val="8"/>
                  <c:pt idx="0">
                    <c:v>8689.63975087575</c:v>
                  </c:pt>
                  <c:pt idx="1">
                    <c:v>9493.84998008945</c:v>
                  </c:pt>
                  <c:pt idx="2">
                    <c:v>887.010021238643</c:v>
                  </c:pt>
                  <c:pt idx="3">
                    <c:v>5609.532432485895</c:v>
                  </c:pt>
                  <c:pt idx="4">
                    <c:v>4188.199029548515</c:v>
                  </c:pt>
                  <c:pt idx="5">
                    <c:v>4282.935766244667</c:v>
                  </c:pt>
                  <c:pt idx="6">
                    <c:v>2856.175784350656</c:v>
                  </c:pt>
                  <c:pt idx="7">
                    <c:v>4444.291669596456</c:v>
                  </c:pt>
                </c:numCache>
              </c:numRef>
            </c:plus>
            <c:minus>
              <c:numRef>
                <c:f>Calculations!$AF$44:$AF$51</c:f>
                <c:numCache>
                  <c:formatCode>General</c:formatCode>
                  <c:ptCount val="8"/>
                  <c:pt idx="0">
                    <c:v>8689.63975087575</c:v>
                  </c:pt>
                  <c:pt idx="1">
                    <c:v>9493.84998008945</c:v>
                  </c:pt>
                  <c:pt idx="2">
                    <c:v>887.010021238643</c:v>
                  </c:pt>
                  <c:pt idx="3">
                    <c:v>5609.532432485895</c:v>
                  </c:pt>
                  <c:pt idx="4">
                    <c:v>4188.199029548515</c:v>
                  </c:pt>
                  <c:pt idx="5">
                    <c:v>4282.935766244667</c:v>
                  </c:pt>
                  <c:pt idx="6">
                    <c:v>2856.175784350656</c:v>
                  </c:pt>
                  <c:pt idx="7">
                    <c:v>4444.291669596456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Calculations!$AE$44:$AE$51</c:f>
              <c:numCache>
                <c:formatCode>_(* #,##0_);_(* \(#,##0\);_(* "-"??_);_(@_)</c:formatCode>
                <c:ptCount val="8"/>
                <c:pt idx="0">
                  <c:v>25637.0</c:v>
                </c:pt>
                <c:pt idx="1">
                  <c:v>29372.33333333333</c:v>
                </c:pt>
                <c:pt idx="2">
                  <c:v>29325.66666666667</c:v>
                </c:pt>
                <c:pt idx="3">
                  <c:v>26263.33333333333</c:v>
                </c:pt>
                <c:pt idx="4">
                  <c:v>23302.66666666667</c:v>
                </c:pt>
                <c:pt idx="5">
                  <c:v>24457.33333333333</c:v>
                </c:pt>
                <c:pt idx="6">
                  <c:v>33929.33333333334</c:v>
                </c:pt>
                <c:pt idx="7">
                  <c:v>22270.33333333333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Calculations!$B$52</c:f>
              <c:strCache>
                <c:ptCount val="1"/>
                <c:pt idx="0">
                  <c:v>698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Calculations!$AF$52:$AF$59</c:f>
                <c:numCache>
                  <c:formatCode>General</c:formatCode>
                  <c:ptCount val="8"/>
                  <c:pt idx="0">
                    <c:v>11823.140967329</c:v>
                  </c:pt>
                  <c:pt idx="1">
                    <c:v>5659.120779767825</c:v>
                  </c:pt>
                  <c:pt idx="2">
                    <c:v>2220.8132394338</c:v>
                  </c:pt>
                  <c:pt idx="3">
                    <c:v>1640.81832564662</c:v>
                  </c:pt>
                  <c:pt idx="4">
                    <c:v>20845.11381861733</c:v>
                  </c:pt>
                  <c:pt idx="5">
                    <c:v>19162.68836393614</c:v>
                  </c:pt>
                  <c:pt idx="6">
                    <c:v>3319.35547626008</c:v>
                  </c:pt>
                  <c:pt idx="7">
                    <c:v>22329.62240562473</c:v>
                  </c:pt>
                </c:numCache>
              </c:numRef>
            </c:plus>
            <c:minus>
              <c:numRef>
                <c:f>Calculations!$AF$52:$AF$59</c:f>
                <c:numCache>
                  <c:formatCode>General</c:formatCode>
                  <c:ptCount val="8"/>
                  <c:pt idx="0">
                    <c:v>11823.140967329</c:v>
                  </c:pt>
                  <c:pt idx="1">
                    <c:v>5659.120779767825</c:v>
                  </c:pt>
                  <c:pt idx="2">
                    <c:v>2220.8132394338</c:v>
                  </c:pt>
                  <c:pt idx="3">
                    <c:v>1640.81832564662</c:v>
                  </c:pt>
                  <c:pt idx="4">
                    <c:v>20845.11381861733</c:v>
                  </c:pt>
                  <c:pt idx="5">
                    <c:v>19162.68836393614</c:v>
                  </c:pt>
                  <c:pt idx="6">
                    <c:v>3319.35547626008</c:v>
                  </c:pt>
                  <c:pt idx="7">
                    <c:v>22329.62240562473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Calculations!$AE$52:$AE$59</c:f>
              <c:numCache>
                <c:formatCode>_(* #,##0_);_(* \(#,##0\);_(* "-"??_);_(@_)</c:formatCode>
                <c:ptCount val="8"/>
                <c:pt idx="0">
                  <c:v>31659.0</c:v>
                </c:pt>
                <c:pt idx="1">
                  <c:v>26095.0</c:v>
                </c:pt>
                <c:pt idx="2">
                  <c:v>35512.33333333334</c:v>
                </c:pt>
                <c:pt idx="3">
                  <c:v>28382.66666666667</c:v>
                </c:pt>
                <c:pt idx="4">
                  <c:v>52005.66666666666</c:v>
                </c:pt>
                <c:pt idx="5">
                  <c:v>74810.0</c:v>
                </c:pt>
                <c:pt idx="6">
                  <c:v>50379.33333333334</c:v>
                </c:pt>
                <c:pt idx="7">
                  <c:v>95420.33333333333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Calculations!$B$60</c:f>
              <c:strCache>
                <c:ptCount val="1"/>
                <c:pt idx="0">
                  <c:v>494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Calculations!$AF$60:$AF$67</c:f>
                <c:numCache>
                  <c:formatCode>General</c:formatCode>
                  <c:ptCount val="8"/>
                  <c:pt idx="0">
                    <c:v>15401.63044760017</c:v>
                  </c:pt>
                  <c:pt idx="1">
                    <c:v>5424.661965914965</c:v>
                  </c:pt>
                  <c:pt idx="2">
                    <c:v>23064.92435375509</c:v>
                  </c:pt>
                  <c:pt idx="3">
                    <c:v>23342.48681648504</c:v>
                  </c:pt>
                  <c:pt idx="4">
                    <c:v>7143.117184472833</c:v>
                  </c:pt>
                  <c:pt idx="5">
                    <c:v>2434.462728771536</c:v>
                  </c:pt>
                  <c:pt idx="6">
                    <c:v>4230.874942346766</c:v>
                  </c:pt>
                  <c:pt idx="7">
                    <c:v>4526.118437592097</c:v>
                  </c:pt>
                </c:numCache>
              </c:numRef>
            </c:plus>
            <c:minus>
              <c:numRef>
                <c:f>Calculations!$AF$60:$AF$67</c:f>
                <c:numCache>
                  <c:formatCode>General</c:formatCode>
                  <c:ptCount val="8"/>
                  <c:pt idx="0">
                    <c:v>15401.63044760017</c:v>
                  </c:pt>
                  <c:pt idx="1">
                    <c:v>5424.661965914965</c:v>
                  </c:pt>
                  <c:pt idx="2">
                    <c:v>23064.92435375509</c:v>
                  </c:pt>
                  <c:pt idx="3">
                    <c:v>23342.48681648504</c:v>
                  </c:pt>
                  <c:pt idx="4">
                    <c:v>7143.117184472833</c:v>
                  </c:pt>
                  <c:pt idx="5">
                    <c:v>2434.462728771536</c:v>
                  </c:pt>
                  <c:pt idx="6">
                    <c:v>4230.874942346766</c:v>
                  </c:pt>
                  <c:pt idx="7">
                    <c:v>4526.118437592097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Calculations!$AE$60:$AE$67</c:f>
              <c:numCache>
                <c:formatCode>_(* #,##0_);_(* \(#,##0\);_(* "-"??_);_(@_)</c:formatCode>
                <c:ptCount val="8"/>
                <c:pt idx="0">
                  <c:v>38311.66666666666</c:v>
                </c:pt>
                <c:pt idx="1">
                  <c:v>26959.33333333333</c:v>
                </c:pt>
                <c:pt idx="2">
                  <c:v>57146.66666666666</c:v>
                </c:pt>
                <c:pt idx="3">
                  <c:v>54618.66666666666</c:v>
                </c:pt>
                <c:pt idx="4">
                  <c:v>30354.66666666667</c:v>
                </c:pt>
                <c:pt idx="5">
                  <c:v>27062.33333333333</c:v>
                </c:pt>
                <c:pt idx="6">
                  <c:v>27649.66666666667</c:v>
                </c:pt>
                <c:pt idx="7">
                  <c:v>24779.33333333333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Calculations!$B$68</c:f>
              <c:strCache>
                <c:ptCount val="1"/>
                <c:pt idx="0">
                  <c:v>983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Calculations!$AF$68:$AF$75</c:f>
                <c:numCache>
                  <c:formatCode>General</c:formatCode>
                  <c:ptCount val="8"/>
                  <c:pt idx="0">
                    <c:v>3957.285699960407</c:v>
                  </c:pt>
                  <c:pt idx="1">
                    <c:v>6218.939200360283</c:v>
                  </c:pt>
                  <c:pt idx="2">
                    <c:v>3373.686608642441</c:v>
                  </c:pt>
                  <c:pt idx="3">
                    <c:v>4694.466612702426</c:v>
                  </c:pt>
                  <c:pt idx="4">
                    <c:v>2058.728005346991</c:v>
                  </c:pt>
                  <c:pt idx="5">
                    <c:v>2686.09470752201</c:v>
                  </c:pt>
                  <c:pt idx="6">
                    <c:v>4980.803995786666</c:v>
                  </c:pt>
                  <c:pt idx="7">
                    <c:v>3868.059763412832</c:v>
                  </c:pt>
                </c:numCache>
              </c:numRef>
            </c:plus>
            <c:minus>
              <c:numRef>
                <c:f>Calculations!$AF$68:$AF$75</c:f>
                <c:numCache>
                  <c:formatCode>General</c:formatCode>
                  <c:ptCount val="8"/>
                  <c:pt idx="0">
                    <c:v>3957.285699960407</c:v>
                  </c:pt>
                  <c:pt idx="1">
                    <c:v>6218.939200360283</c:v>
                  </c:pt>
                  <c:pt idx="2">
                    <c:v>3373.686608642441</c:v>
                  </c:pt>
                  <c:pt idx="3">
                    <c:v>4694.466612702426</c:v>
                  </c:pt>
                  <c:pt idx="4">
                    <c:v>2058.728005346991</c:v>
                  </c:pt>
                  <c:pt idx="5">
                    <c:v>2686.09470752201</c:v>
                  </c:pt>
                  <c:pt idx="6">
                    <c:v>4980.803995786666</c:v>
                  </c:pt>
                  <c:pt idx="7">
                    <c:v>3868.059763412832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Calculations!$AE$68:$AE$75</c:f>
              <c:numCache>
                <c:formatCode>_(* #,##0_);_(* \(#,##0\);_(* "-"??_);_(@_)</c:formatCode>
                <c:ptCount val="8"/>
                <c:pt idx="0">
                  <c:v>20165.66666666667</c:v>
                </c:pt>
                <c:pt idx="1">
                  <c:v>24636.66666666667</c:v>
                </c:pt>
                <c:pt idx="2">
                  <c:v>28731.0</c:v>
                </c:pt>
                <c:pt idx="3">
                  <c:v>21652.66666666667</c:v>
                </c:pt>
                <c:pt idx="4">
                  <c:v>28054.0</c:v>
                </c:pt>
                <c:pt idx="5">
                  <c:v>29572.66666666667</c:v>
                </c:pt>
                <c:pt idx="6">
                  <c:v>30351.33333333333</c:v>
                </c:pt>
                <c:pt idx="7">
                  <c:v>20825.0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Calculations!$B$76</c:f>
              <c:strCache>
                <c:ptCount val="1"/>
                <c:pt idx="0">
                  <c:v>848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Calculations!$AF$76:$AF$83</c:f>
                <c:numCache>
                  <c:formatCode>General</c:formatCode>
                  <c:ptCount val="8"/>
                  <c:pt idx="0">
                    <c:v>639.8820203756314</c:v>
                  </c:pt>
                  <c:pt idx="1">
                    <c:v>783.4986350410007</c:v>
                  </c:pt>
                  <c:pt idx="2">
                    <c:v>3633.673485606543</c:v>
                  </c:pt>
                  <c:pt idx="3">
                    <c:v>7729.335892127689</c:v>
                  </c:pt>
                  <c:pt idx="4">
                    <c:v>17754.77324552471</c:v>
                  </c:pt>
                  <c:pt idx="5">
                    <c:v>3491.769624575924</c:v>
                  </c:pt>
                  <c:pt idx="6">
                    <c:v>13475.86081769094</c:v>
                  </c:pt>
                  <c:pt idx="7">
                    <c:v>5300.892472027706</c:v>
                  </c:pt>
                </c:numCache>
              </c:numRef>
            </c:plus>
            <c:minus>
              <c:numRef>
                <c:f>Calculations!$AF$76:$AF$83</c:f>
                <c:numCache>
                  <c:formatCode>General</c:formatCode>
                  <c:ptCount val="8"/>
                  <c:pt idx="0">
                    <c:v>639.8820203756314</c:v>
                  </c:pt>
                  <c:pt idx="1">
                    <c:v>783.4986350410007</c:v>
                  </c:pt>
                  <c:pt idx="2">
                    <c:v>3633.673485606543</c:v>
                  </c:pt>
                  <c:pt idx="3">
                    <c:v>7729.335892127689</c:v>
                  </c:pt>
                  <c:pt idx="4">
                    <c:v>17754.77324552471</c:v>
                  </c:pt>
                  <c:pt idx="5">
                    <c:v>3491.769624575924</c:v>
                  </c:pt>
                  <c:pt idx="6">
                    <c:v>13475.86081769094</c:v>
                  </c:pt>
                  <c:pt idx="7">
                    <c:v>5300.892472027706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Calculations!$AE$76:$AE$83</c:f>
              <c:numCache>
                <c:formatCode>_(* #,##0_);_(* \(#,##0\);_(* "-"??_);_(@_)</c:formatCode>
                <c:ptCount val="8"/>
                <c:pt idx="0">
                  <c:v>40721.0</c:v>
                </c:pt>
                <c:pt idx="1">
                  <c:v>30537.33333333333</c:v>
                </c:pt>
                <c:pt idx="2">
                  <c:v>25531.0</c:v>
                </c:pt>
                <c:pt idx="3">
                  <c:v>42311.0</c:v>
                </c:pt>
                <c:pt idx="4">
                  <c:v>34509.0</c:v>
                </c:pt>
                <c:pt idx="5">
                  <c:v>30895.33333333333</c:v>
                </c:pt>
                <c:pt idx="6">
                  <c:v>44913.33333333334</c:v>
                </c:pt>
                <c:pt idx="7">
                  <c:v>34150.0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Calculations!$B$84</c:f>
              <c:strCache>
                <c:ptCount val="1"/>
                <c:pt idx="0">
                  <c:v>465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Calculations!$AF$84:$AF$91</c:f>
                <c:numCache>
                  <c:formatCode>General</c:formatCode>
                  <c:ptCount val="8"/>
                  <c:pt idx="0">
                    <c:v>7190.169840367704</c:v>
                  </c:pt>
                  <c:pt idx="1">
                    <c:v>6706.21115086604</c:v>
                  </c:pt>
                  <c:pt idx="2">
                    <c:v>3228.054574094641</c:v>
                  </c:pt>
                  <c:pt idx="3">
                    <c:v>16316.97507028936</c:v>
                  </c:pt>
                  <c:pt idx="4">
                    <c:v>7364.226322794087</c:v>
                  </c:pt>
                  <c:pt idx="5">
                    <c:v>2600.000256410244</c:v>
                  </c:pt>
                  <c:pt idx="6">
                    <c:v>6839.735504957617</c:v>
                  </c:pt>
                  <c:pt idx="7">
                    <c:v>3676.249099890329</c:v>
                  </c:pt>
                </c:numCache>
              </c:numRef>
            </c:plus>
            <c:minus>
              <c:numRef>
                <c:f>Calculations!$AF$84:$AF$91</c:f>
                <c:numCache>
                  <c:formatCode>General</c:formatCode>
                  <c:ptCount val="8"/>
                  <c:pt idx="0">
                    <c:v>7190.169840367704</c:v>
                  </c:pt>
                  <c:pt idx="1">
                    <c:v>6706.21115086604</c:v>
                  </c:pt>
                  <c:pt idx="2">
                    <c:v>3228.054574094641</c:v>
                  </c:pt>
                  <c:pt idx="3">
                    <c:v>16316.97507028936</c:v>
                  </c:pt>
                  <c:pt idx="4">
                    <c:v>7364.226322794087</c:v>
                  </c:pt>
                  <c:pt idx="5">
                    <c:v>2600.000256410244</c:v>
                  </c:pt>
                  <c:pt idx="6">
                    <c:v>6839.735504957617</c:v>
                  </c:pt>
                  <c:pt idx="7">
                    <c:v>3676.249099890329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Calculations!$AE$84:$AE$91</c:f>
              <c:numCache>
                <c:formatCode>_(* #,##0_);_(* \(#,##0\);_(* "-"??_);_(@_)</c:formatCode>
                <c:ptCount val="8"/>
                <c:pt idx="0">
                  <c:v>31733.0</c:v>
                </c:pt>
                <c:pt idx="1">
                  <c:v>31193.0</c:v>
                </c:pt>
                <c:pt idx="2">
                  <c:v>22071.0</c:v>
                </c:pt>
                <c:pt idx="3">
                  <c:v>51138.33333333334</c:v>
                </c:pt>
                <c:pt idx="4">
                  <c:v>26422.0</c:v>
                </c:pt>
                <c:pt idx="5">
                  <c:v>21677.0</c:v>
                </c:pt>
                <c:pt idx="6">
                  <c:v>42646.33333333334</c:v>
                </c:pt>
                <c:pt idx="7">
                  <c:v>23783.33333333333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Calculations!$B$92</c:f>
              <c:strCache>
                <c:ptCount val="1"/>
                <c:pt idx="0">
                  <c:v>667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Calculations!$AF$92:$AF$99</c:f>
                <c:numCache>
                  <c:formatCode>General</c:formatCode>
                  <c:ptCount val="8"/>
                  <c:pt idx="0">
                    <c:v>19120.6833908554</c:v>
                  </c:pt>
                  <c:pt idx="1">
                    <c:v>3527.770983370531</c:v>
                  </c:pt>
                  <c:pt idx="2">
                    <c:v>21174.00220396072</c:v>
                  </c:pt>
                  <c:pt idx="3">
                    <c:v>7663.95190340974</c:v>
                  </c:pt>
                  <c:pt idx="4">
                    <c:v>15650.99796960068</c:v>
                  </c:pt>
                  <c:pt idx="5">
                    <c:v>2910.387450342501</c:v>
                  </c:pt>
                  <c:pt idx="6">
                    <c:v>1874.520146004783</c:v>
                  </c:pt>
                  <c:pt idx="7">
                    <c:v>6627.722484634773</c:v>
                  </c:pt>
                </c:numCache>
              </c:numRef>
            </c:plus>
            <c:minus>
              <c:numRef>
                <c:f>Calculations!$AF$92:$AF$99</c:f>
                <c:numCache>
                  <c:formatCode>General</c:formatCode>
                  <c:ptCount val="8"/>
                  <c:pt idx="0">
                    <c:v>19120.6833908554</c:v>
                  </c:pt>
                  <c:pt idx="1">
                    <c:v>3527.770983370531</c:v>
                  </c:pt>
                  <c:pt idx="2">
                    <c:v>21174.00220396072</c:v>
                  </c:pt>
                  <c:pt idx="3">
                    <c:v>7663.95190340974</c:v>
                  </c:pt>
                  <c:pt idx="4">
                    <c:v>15650.99796960068</c:v>
                  </c:pt>
                  <c:pt idx="5">
                    <c:v>2910.387450342501</c:v>
                  </c:pt>
                  <c:pt idx="6">
                    <c:v>1874.520146004783</c:v>
                  </c:pt>
                  <c:pt idx="7">
                    <c:v>6627.722484634773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Calculations!$AE$92:$AE$99</c:f>
              <c:numCache>
                <c:formatCode>_(* #,##0_);_(* \(#,##0\);_(* "-"??_);_(@_)</c:formatCode>
                <c:ptCount val="8"/>
                <c:pt idx="0">
                  <c:v>41167.0</c:v>
                </c:pt>
                <c:pt idx="1">
                  <c:v>36600.33333333334</c:v>
                </c:pt>
                <c:pt idx="2">
                  <c:v>52180.0</c:v>
                </c:pt>
                <c:pt idx="3">
                  <c:v>34214.66666666666</c:v>
                </c:pt>
                <c:pt idx="4">
                  <c:v>51756.66666666666</c:v>
                </c:pt>
                <c:pt idx="5">
                  <c:v>23658.33333333333</c:v>
                </c:pt>
                <c:pt idx="6">
                  <c:v>24404.66666666667</c:v>
                </c:pt>
                <c:pt idx="7">
                  <c:v>28240.0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Calculations!$B$100</c:f>
              <c:strCache>
                <c:ptCount val="1"/>
                <c:pt idx="0">
                  <c:v>996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Calculations!$AF$100:$AF$107</c:f>
                <c:numCache>
                  <c:formatCode>General</c:formatCode>
                  <c:ptCount val="8"/>
                  <c:pt idx="0">
                    <c:v>1955.076554340861</c:v>
                  </c:pt>
                  <c:pt idx="1">
                    <c:v>9248.098909745961</c:v>
                  </c:pt>
                  <c:pt idx="2">
                    <c:v>10817.66390369628</c:v>
                  </c:pt>
                  <c:pt idx="3">
                    <c:v>17573.50739354871</c:v>
                  </c:pt>
                  <c:pt idx="4">
                    <c:v>4831.271134782</c:v>
                  </c:pt>
                  <c:pt idx="5">
                    <c:v>2904.865802981841</c:v>
                  </c:pt>
                  <c:pt idx="6">
                    <c:v>30305.73200091216</c:v>
                  </c:pt>
                  <c:pt idx="7">
                    <c:v>28372.67763379254</c:v>
                  </c:pt>
                </c:numCache>
              </c:numRef>
            </c:plus>
            <c:minus>
              <c:numRef>
                <c:f>Calculations!$AF$100:$AF$107</c:f>
                <c:numCache>
                  <c:formatCode>General</c:formatCode>
                  <c:ptCount val="8"/>
                  <c:pt idx="0">
                    <c:v>1955.076554340861</c:v>
                  </c:pt>
                  <c:pt idx="1">
                    <c:v>9248.098909745961</c:v>
                  </c:pt>
                  <c:pt idx="2">
                    <c:v>10817.66390369628</c:v>
                  </c:pt>
                  <c:pt idx="3">
                    <c:v>17573.50739354871</c:v>
                  </c:pt>
                  <c:pt idx="4">
                    <c:v>4831.271134782</c:v>
                  </c:pt>
                  <c:pt idx="5">
                    <c:v>2904.865802981841</c:v>
                  </c:pt>
                  <c:pt idx="6">
                    <c:v>30305.73200091216</c:v>
                  </c:pt>
                  <c:pt idx="7">
                    <c:v>28372.67763379254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Calculations!$AE$100:$AE$107</c:f>
              <c:numCache>
                <c:formatCode>_(* #,##0_);_(* \(#,##0\);_(* "-"??_);_(@_)</c:formatCode>
                <c:ptCount val="8"/>
                <c:pt idx="0">
                  <c:v>23556.0</c:v>
                </c:pt>
                <c:pt idx="1">
                  <c:v>37118.66666666666</c:v>
                </c:pt>
                <c:pt idx="2">
                  <c:v>32429.0</c:v>
                </c:pt>
                <c:pt idx="3">
                  <c:v>34957.33333333334</c:v>
                </c:pt>
                <c:pt idx="4">
                  <c:v>33221.66666666666</c:v>
                </c:pt>
                <c:pt idx="5">
                  <c:v>24816.0</c:v>
                </c:pt>
                <c:pt idx="6">
                  <c:v>51132.33333333334</c:v>
                </c:pt>
                <c:pt idx="7">
                  <c:v>48773.66666666666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Calculations!$B$108</c:f>
              <c:strCache>
                <c:ptCount val="1"/>
                <c:pt idx="0">
                  <c:v>489</c:v>
                </c:pt>
              </c:strCache>
            </c:strRef>
          </c:tx>
          <c:dPt>
            <c:idx val="0"/>
            <c:marker>
              <c:symbol val="star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Calculations!$AF$108:$AF$115</c:f>
                <c:numCache>
                  <c:formatCode>General</c:formatCode>
                  <c:ptCount val="8"/>
                  <c:pt idx="0">
                    <c:v>4681.413034544164</c:v>
                  </c:pt>
                  <c:pt idx="1">
                    <c:v>3078.599519261965</c:v>
                  </c:pt>
                  <c:pt idx="2">
                    <c:v>19897.37189792774</c:v>
                  </c:pt>
                  <c:pt idx="3">
                    <c:v>3409.601785155172</c:v>
                  </c:pt>
                  <c:pt idx="4">
                    <c:v>30217.73387341355</c:v>
                  </c:pt>
                  <c:pt idx="5">
                    <c:v>2584.068906030008</c:v>
                  </c:pt>
                  <c:pt idx="6">
                    <c:v>5764.430481650183</c:v>
                  </c:pt>
                  <c:pt idx="7">
                    <c:v>3977.502454779601</c:v>
                  </c:pt>
                </c:numCache>
              </c:numRef>
            </c:plus>
            <c:minus>
              <c:numRef>
                <c:f>Calculations!$AF$108:$AF$115</c:f>
                <c:numCache>
                  <c:formatCode>General</c:formatCode>
                  <c:ptCount val="8"/>
                  <c:pt idx="0">
                    <c:v>4681.413034544164</c:v>
                  </c:pt>
                  <c:pt idx="1">
                    <c:v>3078.599519261965</c:v>
                  </c:pt>
                  <c:pt idx="2">
                    <c:v>19897.37189792774</c:v>
                  </c:pt>
                  <c:pt idx="3">
                    <c:v>3409.601785155172</c:v>
                  </c:pt>
                  <c:pt idx="4">
                    <c:v>30217.73387341355</c:v>
                  </c:pt>
                  <c:pt idx="5">
                    <c:v>2584.068906030008</c:v>
                  </c:pt>
                  <c:pt idx="6">
                    <c:v>5764.430481650183</c:v>
                  </c:pt>
                  <c:pt idx="7">
                    <c:v>3977.502454779601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Calculations!$AE$108:$AE$115</c:f>
              <c:numCache>
                <c:formatCode>_(* #,##0_);_(* \(#,##0\);_(* "-"??_);_(@_)</c:formatCode>
                <c:ptCount val="8"/>
                <c:pt idx="0">
                  <c:v>21109.0</c:v>
                </c:pt>
                <c:pt idx="1">
                  <c:v>25051.0</c:v>
                </c:pt>
                <c:pt idx="2">
                  <c:v>49816.33333333334</c:v>
                </c:pt>
                <c:pt idx="3">
                  <c:v>28109.0</c:v>
                </c:pt>
                <c:pt idx="4">
                  <c:v>51962.66666666666</c:v>
                </c:pt>
                <c:pt idx="5">
                  <c:v>23686.33333333333</c:v>
                </c:pt>
                <c:pt idx="6">
                  <c:v>28975.33333333333</c:v>
                </c:pt>
                <c:pt idx="7">
                  <c:v>29114.33333333333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Calculations!$B$116</c:f>
              <c:strCache>
                <c:ptCount val="1"/>
                <c:pt idx="0">
                  <c:v>567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Calculations!$AF$116:$AF$123</c:f>
                <c:numCache>
                  <c:formatCode>General</c:formatCode>
                  <c:ptCount val="8"/>
                  <c:pt idx="0">
                    <c:v>6088.065730043766</c:v>
                  </c:pt>
                  <c:pt idx="1">
                    <c:v>7037.559480703835</c:v>
                  </c:pt>
                  <c:pt idx="2">
                    <c:v>8415.722607120555</c:v>
                  </c:pt>
                  <c:pt idx="3">
                    <c:v>8794.292599938515</c:v>
                  </c:pt>
                  <c:pt idx="4">
                    <c:v>12610.92492422521</c:v>
                  </c:pt>
                  <c:pt idx="5">
                    <c:v>46175.55674211676</c:v>
                  </c:pt>
                  <c:pt idx="6">
                    <c:v>18750.74805026307</c:v>
                  </c:pt>
                  <c:pt idx="7">
                    <c:v>13054.72230012318</c:v>
                  </c:pt>
                </c:numCache>
              </c:numRef>
            </c:plus>
            <c:minus>
              <c:numRef>
                <c:f>Calculations!$AF$116:$AF$122</c:f>
                <c:numCache>
                  <c:formatCode>General</c:formatCode>
                  <c:ptCount val="7"/>
                  <c:pt idx="0">
                    <c:v>6088.065730043766</c:v>
                  </c:pt>
                  <c:pt idx="1">
                    <c:v>7037.559480703835</c:v>
                  </c:pt>
                  <c:pt idx="2">
                    <c:v>8415.722607120555</c:v>
                  </c:pt>
                  <c:pt idx="3">
                    <c:v>8794.292599938515</c:v>
                  </c:pt>
                  <c:pt idx="4">
                    <c:v>12610.92492422521</c:v>
                  </c:pt>
                  <c:pt idx="5">
                    <c:v>46175.55674211676</c:v>
                  </c:pt>
                  <c:pt idx="6">
                    <c:v>18750.74805026307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Calculations!$AE$116:$AE$123</c:f>
              <c:numCache>
                <c:formatCode>_(* #,##0_);_(* \(#,##0\);_(* "-"??_);_(@_)</c:formatCode>
                <c:ptCount val="8"/>
                <c:pt idx="0">
                  <c:v>32711.0</c:v>
                </c:pt>
                <c:pt idx="1">
                  <c:v>34054.33333333334</c:v>
                </c:pt>
                <c:pt idx="2">
                  <c:v>37926.0</c:v>
                </c:pt>
                <c:pt idx="3">
                  <c:v>45584.0</c:v>
                </c:pt>
                <c:pt idx="4">
                  <c:v>52518.33333333334</c:v>
                </c:pt>
                <c:pt idx="5">
                  <c:v>67771.33333333333</c:v>
                </c:pt>
                <c:pt idx="6">
                  <c:v>40704.33333333334</c:v>
                </c:pt>
                <c:pt idx="7">
                  <c:v>59116.0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Calculations!$B$124</c:f>
              <c:strCache>
                <c:ptCount val="1"/>
                <c:pt idx="0">
                  <c:v>696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Calculations!$AF$124:$AF$131</c:f>
                <c:numCache>
                  <c:formatCode>General</c:formatCode>
                  <c:ptCount val="8"/>
                  <c:pt idx="0">
                    <c:v>6414.787768204891</c:v>
                  </c:pt>
                  <c:pt idx="1">
                    <c:v>4483.998302606476</c:v>
                  </c:pt>
                  <c:pt idx="2">
                    <c:v>2538.81573441897</c:v>
                  </c:pt>
                  <c:pt idx="3">
                    <c:v>8171.83096578321</c:v>
                  </c:pt>
                  <c:pt idx="4">
                    <c:v>36543.18798505559</c:v>
                  </c:pt>
                  <c:pt idx="5">
                    <c:v>16123.92777141407</c:v>
                  </c:pt>
                  <c:pt idx="6">
                    <c:v>7769.514098921073</c:v>
                  </c:pt>
                  <c:pt idx="7">
                    <c:v>2241.089095358177</c:v>
                  </c:pt>
                </c:numCache>
              </c:numRef>
            </c:plus>
            <c:minus>
              <c:numRef>
                <c:f>Calculations!$AF$124:$AF$131</c:f>
                <c:numCache>
                  <c:formatCode>General</c:formatCode>
                  <c:ptCount val="8"/>
                  <c:pt idx="0">
                    <c:v>6414.787768204891</c:v>
                  </c:pt>
                  <c:pt idx="1">
                    <c:v>4483.998302606476</c:v>
                  </c:pt>
                  <c:pt idx="2">
                    <c:v>2538.81573441897</c:v>
                  </c:pt>
                  <c:pt idx="3">
                    <c:v>8171.83096578321</c:v>
                  </c:pt>
                  <c:pt idx="4">
                    <c:v>36543.18798505559</c:v>
                  </c:pt>
                  <c:pt idx="5">
                    <c:v>16123.92777141407</c:v>
                  </c:pt>
                  <c:pt idx="6">
                    <c:v>7769.514098921073</c:v>
                  </c:pt>
                  <c:pt idx="7">
                    <c:v>2241.089095358177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Calculations!$AE$124:$AE$131</c:f>
              <c:numCache>
                <c:formatCode>_(* #,##0_);_(* \(#,##0\);_(* "-"??_);_(@_)</c:formatCode>
                <c:ptCount val="8"/>
                <c:pt idx="0">
                  <c:v>28701.66666666667</c:v>
                </c:pt>
                <c:pt idx="1">
                  <c:v>26908.66666666667</c:v>
                </c:pt>
                <c:pt idx="2">
                  <c:v>21762.0</c:v>
                </c:pt>
                <c:pt idx="3">
                  <c:v>39003.0</c:v>
                </c:pt>
                <c:pt idx="4">
                  <c:v>66877.66666666667</c:v>
                </c:pt>
                <c:pt idx="5">
                  <c:v>48530.66666666666</c:v>
                </c:pt>
                <c:pt idx="6">
                  <c:v>39400.0</c:v>
                </c:pt>
                <c:pt idx="7">
                  <c:v>24510.0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Calculations!$B$132</c:f>
              <c:strCache>
                <c:ptCount val="1"/>
                <c:pt idx="0">
                  <c:v>399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Calculations!$AF$132:$AF$139</c:f>
                <c:numCache>
                  <c:formatCode>General</c:formatCode>
                  <c:ptCount val="8"/>
                  <c:pt idx="0">
                    <c:v>3341.46439953104</c:v>
                  </c:pt>
                  <c:pt idx="1">
                    <c:v>3397.977895422181</c:v>
                  </c:pt>
                  <c:pt idx="2">
                    <c:v>3873.658922058629</c:v>
                  </c:pt>
                  <c:pt idx="3">
                    <c:v>6634.345994729084</c:v>
                  </c:pt>
                  <c:pt idx="4">
                    <c:v>3483.377591425377</c:v>
                  </c:pt>
                  <c:pt idx="5">
                    <c:v>7978.92438448525</c:v>
                  </c:pt>
                  <c:pt idx="6">
                    <c:v>5437.575102929614</c:v>
                  </c:pt>
                  <c:pt idx="7">
                    <c:v>1021.308692043911</c:v>
                  </c:pt>
                </c:numCache>
              </c:numRef>
            </c:plus>
            <c:minus>
              <c:numRef>
                <c:f>Calculations!$AF$132:$AF$139</c:f>
                <c:numCache>
                  <c:formatCode>General</c:formatCode>
                  <c:ptCount val="8"/>
                  <c:pt idx="0">
                    <c:v>3341.46439953104</c:v>
                  </c:pt>
                  <c:pt idx="1">
                    <c:v>3397.977895422181</c:v>
                  </c:pt>
                  <c:pt idx="2">
                    <c:v>3873.658922058629</c:v>
                  </c:pt>
                  <c:pt idx="3">
                    <c:v>6634.345994729084</c:v>
                  </c:pt>
                  <c:pt idx="4">
                    <c:v>3483.377591425377</c:v>
                  </c:pt>
                  <c:pt idx="5">
                    <c:v>7978.92438448525</c:v>
                  </c:pt>
                  <c:pt idx="6">
                    <c:v>5437.575102929614</c:v>
                  </c:pt>
                  <c:pt idx="7">
                    <c:v>1021.308692043911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Calculations!$AE$132:$AE$139</c:f>
              <c:numCache>
                <c:formatCode>_(* #,##0_);_(* \(#,##0\);_(* "-"??_);_(@_)</c:formatCode>
                <c:ptCount val="8"/>
                <c:pt idx="0">
                  <c:v>23869.0</c:v>
                </c:pt>
                <c:pt idx="1">
                  <c:v>28733.33333333333</c:v>
                </c:pt>
                <c:pt idx="2">
                  <c:v>31632.33333333333</c:v>
                </c:pt>
                <c:pt idx="3">
                  <c:v>38183.33333333334</c:v>
                </c:pt>
                <c:pt idx="4">
                  <c:v>22832.66666666667</c:v>
                </c:pt>
                <c:pt idx="5">
                  <c:v>40765.0</c:v>
                </c:pt>
                <c:pt idx="6">
                  <c:v>28096.0</c:v>
                </c:pt>
                <c:pt idx="7">
                  <c:v>36864.66666666666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Calculations!$B$140</c:f>
              <c:strCache>
                <c:ptCount val="1"/>
                <c:pt idx="0">
                  <c:v>359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Calculations!$AF$140:$AF$147</c:f>
                <c:numCache>
                  <c:formatCode>General</c:formatCode>
                  <c:ptCount val="8"/>
                  <c:pt idx="0">
                    <c:v>9848.636222566274</c:v>
                  </c:pt>
                  <c:pt idx="1">
                    <c:v>5228.055385237525</c:v>
                  </c:pt>
                  <c:pt idx="2">
                    <c:v>3763.158971455293</c:v>
                  </c:pt>
                  <c:pt idx="3">
                    <c:v>9570.063676788041</c:v>
                  </c:pt>
                  <c:pt idx="4">
                    <c:v>16673.51712880173</c:v>
                  </c:pt>
                  <c:pt idx="5">
                    <c:v>15591.93528006635</c:v>
                  </c:pt>
                  <c:pt idx="6">
                    <c:v>9291.109591671193</c:v>
                  </c:pt>
                  <c:pt idx="7">
                    <c:v>6032.582651273368</c:v>
                  </c:pt>
                </c:numCache>
              </c:numRef>
            </c:plus>
            <c:minus>
              <c:numRef>
                <c:f>Calculations!$AF$140:$AF$147</c:f>
                <c:numCache>
                  <c:formatCode>General</c:formatCode>
                  <c:ptCount val="8"/>
                  <c:pt idx="0">
                    <c:v>9848.636222566274</c:v>
                  </c:pt>
                  <c:pt idx="1">
                    <c:v>5228.055385237525</c:v>
                  </c:pt>
                  <c:pt idx="2">
                    <c:v>3763.158971455293</c:v>
                  </c:pt>
                  <c:pt idx="3">
                    <c:v>9570.063676788041</c:v>
                  </c:pt>
                  <c:pt idx="4">
                    <c:v>16673.51712880173</c:v>
                  </c:pt>
                  <c:pt idx="5">
                    <c:v>15591.93528006635</c:v>
                  </c:pt>
                  <c:pt idx="6">
                    <c:v>9291.109591671193</c:v>
                  </c:pt>
                  <c:pt idx="7">
                    <c:v>6032.582651273368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Calculations!$AE$140:$AE$147</c:f>
              <c:numCache>
                <c:formatCode>_(* #,##0_);_(* \(#,##0\);_(* "-"??_);_(@_)</c:formatCode>
                <c:ptCount val="8"/>
                <c:pt idx="0">
                  <c:v>42485.33333333334</c:v>
                </c:pt>
                <c:pt idx="1">
                  <c:v>30903.66666666667</c:v>
                </c:pt>
                <c:pt idx="2">
                  <c:v>24271.66666666667</c:v>
                </c:pt>
                <c:pt idx="3">
                  <c:v>41262.33333333334</c:v>
                </c:pt>
                <c:pt idx="4">
                  <c:v>45861.66666666666</c:v>
                </c:pt>
                <c:pt idx="5">
                  <c:v>63382.33333333334</c:v>
                </c:pt>
                <c:pt idx="6">
                  <c:v>32821.66666666666</c:v>
                </c:pt>
                <c:pt idx="7">
                  <c:v>28503.33333333333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Calculations!$B$148</c:f>
              <c:strCache>
                <c:ptCount val="1"/>
                <c:pt idx="0">
                  <c:v>639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Calculations!$AF$148:$AF$155</c:f>
                <c:numCache>
                  <c:formatCode>General</c:formatCode>
                  <c:ptCount val="8"/>
                  <c:pt idx="0">
                    <c:v>7067.778748973714</c:v>
                  </c:pt>
                  <c:pt idx="1">
                    <c:v>2549.756328226941</c:v>
                  </c:pt>
                  <c:pt idx="2">
                    <c:v>8545.585455530695</c:v>
                  </c:pt>
                  <c:pt idx="3">
                    <c:v>2566.214094298794</c:v>
                  </c:pt>
                  <c:pt idx="4">
                    <c:v>7926.477618996</c:v>
                  </c:pt>
                  <c:pt idx="5">
                    <c:v>6945.712378470938</c:v>
                  </c:pt>
                  <c:pt idx="6">
                    <c:v>2091.943062747586</c:v>
                  </c:pt>
                  <c:pt idx="7">
                    <c:v>2174.112258166796</c:v>
                  </c:pt>
                </c:numCache>
              </c:numRef>
            </c:plus>
            <c:minus>
              <c:numRef>
                <c:f>Calculations!$AF$148:$AF$155</c:f>
                <c:numCache>
                  <c:formatCode>General</c:formatCode>
                  <c:ptCount val="8"/>
                  <c:pt idx="0">
                    <c:v>7067.778748973714</c:v>
                  </c:pt>
                  <c:pt idx="1">
                    <c:v>2549.756328226941</c:v>
                  </c:pt>
                  <c:pt idx="2">
                    <c:v>8545.585455530695</c:v>
                  </c:pt>
                  <c:pt idx="3">
                    <c:v>2566.214094298794</c:v>
                  </c:pt>
                  <c:pt idx="4">
                    <c:v>7926.477618996</c:v>
                  </c:pt>
                  <c:pt idx="5">
                    <c:v>6945.712378470938</c:v>
                  </c:pt>
                  <c:pt idx="6">
                    <c:v>2091.943062747586</c:v>
                  </c:pt>
                  <c:pt idx="7">
                    <c:v>2174.112258166796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Calculations!$AE$148:$AE$155</c:f>
              <c:numCache>
                <c:formatCode>_(* #,##0_);_(* \(#,##0\);_(* "-"??_);_(@_)</c:formatCode>
                <c:ptCount val="8"/>
                <c:pt idx="0">
                  <c:v>27812.66666666667</c:v>
                </c:pt>
                <c:pt idx="1">
                  <c:v>27113.0</c:v>
                </c:pt>
                <c:pt idx="2">
                  <c:v>27936.33333333333</c:v>
                </c:pt>
                <c:pt idx="3">
                  <c:v>36110.33333333334</c:v>
                </c:pt>
                <c:pt idx="4">
                  <c:v>38135.33333333334</c:v>
                </c:pt>
                <c:pt idx="5">
                  <c:v>30860.33333333333</c:v>
                </c:pt>
                <c:pt idx="6">
                  <c:v>27564.33333333333</c:v>
                </c:pt>
                <c:pt idx="7">
                  <c:v>22598.66666666667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Calculations!$B$156</c:f>
              <c:strCache>
                <c:ptCount val="1"/>
                <c:pt idx="0">
                  <c:v>556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Calculations!$AF$156:$AF$163</c:f>
                <c:numCache>
                  <c:formatCode>General</c:formatCode>
                  <c:ptCount val="8"/>
                  <c:pt idx="0">
                    <c:v>6382.997737044177</c:v>
                  </c:pt>
                  <c:pt idx="1">
                    <c:v>1208.482841325344</c:v>
                  </c:pt>
                  <c:pt idx="2">
                    <c:v>2557.075347605802</c:v>
                  </c:pt>
                  <c:pt idx="3">
                    <c:v>4862.412444227427</c:v>
                  </c:pt>
                  <c:pt idx="4">
                    <c:v>4845.796769710151</c:v>
                  </c:pt>
                  <c:pt idx="5">
                    <c:v>6530.264066466053</c:v>
                  </c:pt>
                  <c:pt idx="6">
                    <c:v>8226.71801712769</c:v>
                  </c:pt>
                  <c:pt idx="7">
                    <c:v>6523.400604320143</c:v>
                  </c:pt>
                </c:numCache>
              </c:numRef>
            </c:plus>
            <c:minus>
              <c:numRef>
                <c:f>Calculations!$AF$156:$AF$163</c:f>
                <c:numCache>
                  <c:formatCode>General</c:formatCode>
                  <c:ptCount val="8"/>
                  <c:pt idx="0">
                    <c:v>6382.997737044177</c:v>
                  </c:pt>
                  <c:pt idx="1">
                    <c:v>1208.482841325344</c:v>
                  </c:pt>
                  <c:pt idx="2">
                    <c:v>2557.075347605802</c:v>
                  </c:pt>
                  <c:pt idx="3">
                    <c:v>4862.412444227427</c:v>
                  </c:pt>
                  <c:pt idx="4">
                    <c:v>4845.796769710151</c:v>
                  </c:pt>
                  <c:pt idx="5">
                    <c:v>6530.264066466053</c:v>
                  </c:pt>
                  <c:pt idx="6">
                    <c:v>8226.71801712769</c:v>
                  </c:pt>
                  <c:pt idx="7">
                    <c:v>6523.400604320143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Calculations!$AE$156:$AE$163</c:f>
              <c:numCache>
                <c:formatCode>_(* #,##0_);_(* \(#,##0\);_(* "-"??_);_(@_)</c:formatCode>
                <c:ptCount val="8"/>
                <c:pt idx="0">
                  <c:v>28327.66666666667</c:v>
                </c:pt>
                <c:pt idx="1">
                  <c:v>26551.33333333333</c:v>
                </c:pt>
                <c:pt idx="2">
                  <c:v>20560.0</c:v>
                </c:pt>
                <c:pt idx="3">
                  <c:v>28372.33333333333</c:v>
                </c:pt>
                <c:pt idx="4">
                  <c:v>29068.0</c:v>
                </c:pt>
                <c:pt idx="5">
                  <c:v>34733.66666666666</c:v>
                </c:pt>
                <c:pt idx="6">
                  <c:v>46463.0</c:v>
                </c:pt>
                <c:pt idx="7">
                  <c:v>29063.66666666667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Calculations!$B$164</c:f>
              <c:strCache>
                <c:ptCount val="1"/>
                <c:pt idx="0">
                  <c:v>111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Calculations!$AF$164:$AF$171</c:f>
                <c:numCache>
                  <c:formatCode>General</c:formatCode>
                  <c:ptCount val="8"/>
                  <c:pt idx="0">
                    <c:v>1921.419267104398</c:v>
                  </c:pt>
                  <c:pt idx="1">
                    <c:v>530.1246184729692</c:v>
                  </c:pt>
                  <c:pt idx="2">
                    <c:v>3355.980201239442</c:v>
                  </c:pt>
                  <c:pt idx="3">
                    <c:v>6442.939192980519</c:v>
                  </c:pt>
                  <c:pt idx="4">
                    <c:v>8855.004354098935</c:v>
                  </c:pt>
                  <c:pt idx="5">
                    <c:v>7214.27095723778</c:v>
                  </c:pt>
                  <c:pt idx="6">
                    <c:v>2999.51401619218</c:v>
                  </c:pt>
                  <c:pt idx="7">
                    <c:v>8758.008569938207</c:v>
                  </c:pt>
                </c:numCache>
              </c:numRef>
            </c:plus>
            <c:minus>
              <c:numRef>
                <c:f>Calculations!$AF$164:$AF$171</c:f>
                <c:numCache>
                  <c:formatCode>General</c:formatCode>
                  <c:ptCount val="8"/>
                  <c:pt idx="0">
                    <c:v>1921.419267104398</c:v>
                  </c:pt>
                  <c:pt idx="1">
                    <c:v>530.1246184729692</c:v>
                  </c:pt>
                  <c:pt idx="2">
                    <c:v>3355.980201239442</c:v>
                  </c:pt>
                  <c:pt idx="3">
                    <c:v>6442.939192980519</c:v>
                  </c:pt>
                  <c:pt idx="4">
                    <c:v>8855.004354098935</c:v>
                  </c:pt>
                  <c:pt idx="5">
                    <c:v>7214.27095723778</c:v>
                  </c:pt>
                  <c:pt idx="6">
                    <c:v>2999.51401619218</c:v>
                  </c:pt>
                  <c:pt idx="7">
                    <c:v>8758.008569938207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Calculations!$AE$164:$AE$171</c:f>
              <c:numCache>
                <c:formatCode>_(* #,##0_);_(* \(#,##0\);_(* "-"??_);_(@_)</c:formatCode>
                <c:ptCount val="8"/>
                <c:pt idx="0">
                  <c:v>16543.0</c:v>
                </c:pt>
                <c:pt idx="1">
                  <c:v>27139.66666666667</c:v>
                </c:pt>
                <c:pt idx="2">
                  <c:v>20488.66666666667</c:v>
                </c:pt>
                <c:pt idx="3">
                  <c:v>22497.33333333333</c:v>
                </c:pt>
                <c:pt idx="4">
                  <c:v>29142.66666666667</c:v>
                </c:pt>
                <c:pt idx="5">
                  <c:v>52998.33333333334</c:v>
                </c:pt>
                <c:pt idx="6">
                  <c:v>26046.0</c:v>
                </c:pt>
                <c:pt idx="7">
                  <c:v>28595.66666666667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Calculations!$B$172</c:f>
              <c:strCache>
                <c:ptCount val="1"/>
                <c:pt idx="0">
                  <c:v>222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Calculations!$AF$172:$AF$179</c:f>
                <c:numCache>
                  <c:formatCode>General</c:formatCode>
                  <c:ptCount val="8"/>
                  <c:pt idx="0">
                    <c:v>39383.89826227634</c:v>
                  </c:pt>
                  <c:pt idx="1">
                    <c:v>5591.69717825754</c:v>
                  </c:pt>
                  <c:pt idx="2">
                    <c:v>2060.275574879345</c:v>
                  </c:pt>
                  <c:pt idx="3">
                    <c:v>5461.087508709026</c:v>
                  </c:pt>
                  <c:pt idx="4">
                    <c:v>5248.002487719597</c:v>
                  </c:pt>
                  <c:pt idx="5">
                    <c:v>20111.55679647346</c:v>
                  </c:pt>
                  <c:pt idx="6">
                    <c:v>1605.211201057356</c:v>
                  </c:pt>
                  <c:pt idx="7">
                    <c:v>3701.325483300994</c:v>
                  </c:pt>
                </c:numCache>
              </c:numRef>
            </c:plus>
            <c:minus>
              <c:numRef>
                <c:f>Calculations!$AF$172:$AF$179</c:f>
                <c:numCache>
                  <c:formatCode>General</c:formatCode>
                  <c:ptCount val="8"/>
                  <c:pt idx="0">
                    <c:v>39383.89826227634</c:v>
                  </c:pt>
                  <c:pt idx="1">
                    <c:v>5591.69717825754</c:v>
                  </c:pt>
                  <c:pt idx="2">
                    <c:v>2060.275574879345</c:v>
                  </c:pt>
                  <c:pt idx="3">
                    <c:v>5461.087508709026</c:v>
                  </c:pt>
                  <c:pt idx="4">
                    <c:v>5248.002487719597</c:v>
                  </c:pt>
                  <c:pt idx="5">
                    <c:v>20111.55679647346</c:v>
                  </c:pt>
                  <c:pt idx="6">
                    <c:v>1605.211201057356</c:v>
                  </c:pt>
                  <c:pt idx="7">
                    <c:v>3701.325483300994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Calculations!$AE$172:$AE$179</c:f>
              <c:numCache>
                <c:formatCode>_(* #,##0_);_(* \(#,##0\);_(* "-"??_);_(@_)</c:formatCode>
                <c:ptCount val="8"/>
                <c:pt idx="0">
                  <c:v>72961.0</c:v>
                </c:pt>
                <c:pt idx="1">
                  <c:v>29725.0</c:v>
                </c:pt>
                <c:pt idx="2">
                  <c:v>27371.33333333333</c:v>
                </c:pt>
                <c:pt idx="3">
                  <c:v>27562.66666666667</c:v>
                </c:pt>
                <c:pt idx="4">
                  <c:v>35559.66666666666</c:v>
                </c:pt>
                <c:pt idx="5">
                  <c:v>49416.66666666666</c:v>
                </c:pt>
                <c:pt idx="6">
                  <c:v>21186.0</c:v>
                </c:pt>
                <c:pt idx="7">
                  <c:v>27398.0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Calculations!$B$180</c:f>
              <c:strCache>
                <c:ptCount val="1"/>
                <c:pt idx="0">
                  <c:v>333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Calculations!$AF$180:$AF$187</c:f>
                <c:numCache>
                  <c:formatCode>General</c:formatCode>
                  <c:ptCount val="8"/>
                  <c:pt idx="0">
                    <c:v>7847.038535509926</c:v>
                  </c:pt>
                  <c:pt idx="1">
                    <c:v>4791.945823752371</c:v>
                  </c:pt>
                  <c:pt idx="2">
                    <c:v>1539.789632096252</c:v>
                  </c:pt>
                  <c:pt idx="3">
                    <c:v>6726.147882208162</c:v>
                  </c:pt>
                  <c:pt idx="4">
                    <c:v>15306.65498329984</c:v>
                  </c:pt>
                  <c:pt idx="5">
                    <c:v>1663.117253833896</c:v>
                  </c:pt>
                  <c:pt idx="6">
                    <c:v>7826.801737903193</c:v>
                  </c:pt>
                  <c:pt idx="7">
                    <c:v>5807.343540724967</c:v>
                  </c:pt>
                </c:numCache>
              </c:numRef>
            </c:plus>
            <c:minus>
              <c:numRef>
                <c:f>Calculations!$AF$180:$AF$186</c:f>
                <c:numCache>
                  <c:formatCode>General</c:formatCode>
                  <c:ptCount val="7"/>
                  <c:pt idx="0">
                    <c:v>7847.038535509926</c:v>
                  </c:pt>
                  <c:pt idx="1">
                    <c:v>4791.945823752371</c:v>
                  </c:pt>
                  <c:pt idx="2">
                    <c:v>1539.789632096252</c:v>
                  </c:pt>
                  <c:pt idx="3">
                    <c:v>6726.147882208162</c:v>
                  </c:pt>
                  <c:pt idx="4">
                    <c:v>15306.65498329984</c:v>
                  </c:pt>
                  <c:pt idx="5">
                    <c:v>1663.117253833896</c:v>
                  </c:pt>
                  <c:pt idx="6">
                    <c:v>7826.801737903193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Calculations!$AE$180:$AE$187</c:f>
              <c:numCache>
                <c:formatCode>_(* #,##0_);_(* \(#,##0\);_(* "-"??_);_(@_)</c:formatCode>
                <c:ptCount val="8"/>
                <c:pt idx="0">
                  <c:v>29977.33333333333</c:v>
                </c:pt>
                <c:pt idx="1">
                  <c:v>25766.66666666667</c:v>
                </c:pt>
                <c:pt idx="2">
                  <c:v>29182.66666666667</c:v>
                </c:pt>
                <c:pt idx="3">
                  <c:v>34739.0</c:v>
                </c:pt>
                <c:pt idx="4">
                  <c:v>41901.33333333334</c:v>
                </c:pt>
                <c:pt idx="5">
                  <c:v>21535.0</c:v>
                </c:pt>
                <c:pt idx="6">
                  <c:v>37810.33333333334</c:v>
                </c:pt>
                <c:pt idx="7">
                  <c:v>65040.0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Calculations!$B$188</c:f>
              <c:strCache>
                <c:ptCount val="1"/>
                <c:pt idx="0">
                  <c:v>DPN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Calculations!$AF$188:$AF$195</c:f>
                <c:numCache>
                  <c:formatCode>General</c:formatCode>
                  <c:ptCount val="8"/>
                  <c:pt idx="0">
                    <c:v>13025.37843766716</c:v>
                  </c:pt>
                  <c:pt idx="1">
                    <c:v>3794.548999698263</c:v>
                  </c:pt>
                  <c:pt idx="2">
                    <c:v>12369.50938127028</c:v>
                  </c:pt>
                  <c:pt idx="3">
                    <c:v>5187.913656867381</c:v>
                  </c:pt>
                  <c:pt idx="4">
                    <c:v>21910.07545247924</c:v>
                  </c:pt>
                  <c:pt idx="5">
                    <c:v>10069.39552968962</c:v>
                  </c:pt>
                  <c:pt idx="6">
                    <c:v>1924.007016619222</c:v>
                  </c:pt>
                  <c:pt idx="7">
                    <c:v>7337.341351682581</c:v>
                  </c:pt>
                </c:numCache>
              </c:numRef>
            </c:plus>
            <c:minus>
              <c:numRef>
                <c:f>Calculations!$AF$188:$AF$195</c:f>
                <c:numCache>
                  <c:formatCode>General</c:formatCode>
                  <c:ptCount val="8"/>
                  <c:pt idx="0">
                    <c:v>13025.37843766716</c:v>
                  </c:pt>
                  <c:pt idx="1">
                    <c:v>3794.548999698263</c:v>
                  </c:pt>
                  <c:pt idx="2">
                    <c:v>12369.50938127028</c:v>
                  </c:pt>
                  <c:pt idx="3">
                    <c:v>5187.913656867381</c:v>
                  </c:pt>
                  <c:pt idx="4">
                    <c:v>21910.07545247924</c:v>
                  </c:pt>
                  <c:pt idx="5">
                    <c:v>10069.39552968962</c:v>
                  </c:pt>
                  <c:pt idx="6">
                    <c:v>1924.007016619222</c:v>
                  </c:pt>
                  <c:pt idx="7">
                    <c:v>7337.341351682581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0.3</c:v>
                </c:pt>
                <c:pt idx="1">
                  <c:v>1.0</c:v>
                </c:pt>
                <c:pt idx="2">
                  <c:v>3.0</c:v>
                </c:pt>
                <c:pt idx="3">
                  <c:v>10.0</c:v>
                </c:pt>
                <c:pt idx="4">
                  <c:v>30.0</c:v>
                </c:pt>
                <c:pt idx="5">
                  <c:v>100.0</c:v>
                </c:pt>
                <c:pt idx="6">
                  <c:v>300.0</c:v>
                </c:pt>
                <c:pt idx="7">
                  <c:v>1000.0</c:v>
                </c:pt>
              </c:numCache>
            </c:numRef>
          </c:xVal>
          <c:yVal>
            <c:numRef>
              <c:f>Calculations!$AE$188:$AE$195</c:f>
              <c:numCache>
                <c:formatCode>_(* #,##0_);_(* \(#,##0\);_(* "-"??_);_(@_)</c:formatCode>
                <c:ptCount val="8"/>
                <c:pt idx="0">
                  <c:v>43925.66666666666</c:v>
                </c:pt>
                <c:pt idx="1">
                  <c:v>33625.33333333334</c:v>
                </c:pt>
                <c:pt idx="2">
                  <c:v>38404.0</c:v>
                </c:pt>
                <c:pt idx="3">
                  <c:v>36358.33333333334</c:v>
                </c:pt>
                <c:pt idx="4">
                  <c:v>49713.0</c:v>
                </c:pt>
                <c:pt idx="5">
                  <c:v>35799.0</c:v>
                </c:pt>
                <c:pt idx="6">
                  <c:v>30902.0</c:v>
                </c:pt>
                <c:pt idx="7">
                  <c:v>46925.33333333334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051856"/>
        <c:axId val="-227580544"/>
      </c:scatterChart>
      <c:valAx>
        <c:axId val="-19805185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27580544"/>
        <c:crosses val="autoZero"/>
        <c:crossBetween val="midCat"/>
      </c:valAx>
      <c:valAx>
        <c:axId val="-227580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RLU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-198051856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914986517280743"/>
          <c:y val="0.0150032080732952"/>
          <c:w val="0.0750529106373289"/>
          <c:h val="0.8838487660357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27564464"/>
        <c:axId val="-173526192"/>
      </c:scatterChart>
      <c:valAx>
        <c:axId val="-22756446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73526192"/>
        <c:crosses val="autoZero"/>
        <c:crossBetween val="midCat"/>
      </c:valAx>
      <c:valAx>
        <c:axId val="-173526192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227564464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467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39604956019"/>
          <c:y val="0.088410127682334"/>
          <c:w val="0.775618004958924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E2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0.136363636363636</c:v>
                  </c:pt>
                  <c:pt idx="1">
                    <c:v>0.16872013220697</c:v>
                  </c:pt>
                  <c:pt idx="2">
                    <c:v>0.348484848484849</c:v>
                  </c:pt>
                  <c:pt idx="3">
                    <c:v>0.729321608882348</c:v>
                  </c:pt>
                  <c:pt idx="4">
                    <c:v>1.942232770783281</c:v>
                  </c:pt>
                  <c:pt idx="5">
                    <c:v>4.068372265730116</c:v>
                  </c:pt>
                  <c:pt idx="6">
                    <c:v>2.956060217759323</c:v>
                  </c:pt>
                  <c:pt idx="7">
                    <c:v>3.261062263906125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0.666666666666667</c:v>
                </c:pt>
                <c:pt idx="2">
                  <c:v>1.742424242424242</c:v>
                </c:pt>
                <c:pt idx="3">
                  <c:v>2.833333333333333</c:v>
                </c:pt>
                <c:pt idx="4">
                  <c:v>7.469696969696969</c:v>
                </c:pt>
                <c:pt idx="5">
                  <c:v>7.454545454545454</c:v>
                </c:pt>
                <c:pt idx="6">
                  <c:v>9.545454545454544</c:v>
                </c:pt>
                <c:pt idx="7">
                  <c:v>7.015151515151516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467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Calculations!$L$12:$L$19</c:f>
                <c:numCache>
                  <c:formatCode>General</c:formatCode>
                  <c:ptCount val="8"/>
                  <c:pt idx="0">
                    <c:v>1.757575757575757</c:v>
                  </c:pt>
                  <c:pt idx="1">
                    <c:v>0.193441595981874</c:v>
                  </c:pt>
                  <c:pt idx="2">
                    <c:v>0.233254610883949</c:v>
                  </c:pt>
                  <c:pt idx="3">
                    <c:v>0.346502928061493</c:v>
                  </c:pt>
                  <c:pt idx="4">
                    <c:v>0.344176263381835</c:v>
                  </c:pt>
                  <c:pt idx="5">
                    <c:v>0.495387355280964</c:v>
                  </c:pt>
                  <c:pt idx="6">
                    <c:v>1.478107767101644</c:v>
                  </c:pt>
                  <c:pt idx="7">
                    <c:v>1.006977493837163</c:v>
                  </c:pt>
                </c:numCache>
              </c:numRef>
            </c:plus>
            <c:minus>
              <c:numRef>
                <c:f>Calculations!$L$12:$L$19</c:f>
                <c:numCache>
                  <c:formatCode>General</c:formatCode>
                  <c:ptCount val="8"/>
                  <c:pt idx="0">
                    <c:v>1.757575757575757</c:v>
                  </c:pt>
                  <c:pt idx="1">
                    <c:v>0.193441595981874</c:v>
                  </c:pt>
                  <c:pt idx="2">
                    <c:v>0.233254610883949</c:v>
                  </c:pt>
                  <c:pt idx="3">
                    <c:v>0.346502928061493</c:v>
                  </c:pt>
                  <c:pt idx="4">
                    <c:v>0.344176263381835</c:v>
                  </c:pt>
                  <c:pt idx="5">
                    <c:v>0.495387355280964</c:v>
                  </c:pt>
                  <c:pt idx="6">
                    <c:v>1.478107767101644</c:v>
                  </c:pt>
                  <c:pt idx="7">
                    <c:v>1.006977493837163</c:v>
                  </c:pt>
                </c:numCache>
              </c:numRef>
            </c:minus>
          </c:errBars>
          <c:xVal>
            <c:numRef>
              <c:f>Calculations!$A$12:$A$19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Calculations!$K$12:$K$19</c:f>
              <c:numCache>
                <c:formatCode>0.00</c:formatCode>
                <c:ptCount val="8"/>
                <c:pt idx="0">
                  <c:v>2.984848484848485</c:v>
                </c:pt>
                <c:pt idx="1">
                  <c:v>0.696969696969697</c:v>
                </c:pt>
                <c:pt idx="2">
                  <c:v>0.909090909090909</c:v>
                </c:pt>
                <c:pt idx="3">
                  <c:v>1.333333333333333</c:v>
                </c:pt>
                <c:pt idx="4">
                  <c:v>2.090909090909091</c:v>
                </c:pt>
                <c:pt idx="5">
                  <c:v>3.015151515151516</c:v>
                </c:pt>
                <c:pt idx="6">
                  <c:v>5.151515151515151</c:v>
                </c:pt>
                <c:pt idx="7">
                  <c:v>8.46969696969697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434368"/>
        <c:axId val="-173427264"/>
      </c:scatterChart>
      <c:valAx>
        <c:axId val="-17343436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73427264"/>
        <c:crosses val="autoZero"/>
        <c:crossBetween val="midCat"/>
      </c:valAx>
      <c:valAx>
        <c:axId val="-173427264"/>
        <c:scaling>
          <c:orientation val="minMax"/>
          <c:max val="18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73434368"/>
        <c:crossesAt val="1.0E-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chart" Target="../charts/chart16.xml"/><Relationship Id="rId20" Type="http://schemas.openxmlformats.org/officeDocument/2006/relationships/chart" Target="../charts/chart27.xml"/><Relationship Id="rId21" Type="http://schemas.openxmlformats.org/officeDocument/2006/relationships/chart" Target="../charts/chart28.xml"/><Relationship Id="rId22" Type="http://schemas.openxmlformats.org/officeDocument/2006/relationships/chart" Target="../charts/chart29.xml"/><Relationship Id="rId23" Type="http://schemas.openxmlformats.org/officeDocument/2006/relationships/chart" Target="../charts/chart30.xml"/><Relationship Id="rId24" Type="http://schemas.openxmlformats.org/officeDocument/2006/relationships/chart" Target="../charts/chart31.xml"/><Relationship Id="rId10" Type="http://schemas.openxmlformats.org/officeDocument/2006/relationships/chart" Target="../charts/chart17.xml"/><Relationship Id="rId11" Type="http://schemas.openxmlformats.org/officeDocument/2006/relationships/chart" Target="../charts/chart18.xml"/><Relationship Id="rId12" Type="http://schemas.openxmlformats.org/officeDocument/2006/relationships/chart" Target="../charts/chart19.xml"/><Relationship Id="rId13" Type="http://schemas.openxmlformats.org/officeDocument/2006/relationships/chart" Target="../charts/chart20.xml"/><Relationship Id="rId14" Type="http://schemas.openxmlformats.org/officeDocument/2006/relationships/chart" Target="../charts/chart21.xml"/><Relationship Id="rId15" Type="http://schemas.openxmlformats.org/officeDocument/2006/relationships/chart" Target="../charts/chart22.xml"/><Relationship Id="rId16" Type="http://schemas.openxmlformats.org/officeDocument/2006/relationships/chart" Target="../charts/chart23.xml"/><Relationship Id="rId17" Type="http://schemas.openxmlformats.org/officeDocument/2006/relationships/chart" Target="../charts/chart24.xml"/><Relationship Id="rId18" Type="http://schemas.openxmlformats.org/officeDocument/2006/relationships/chart" Target="../charts/chart25.xml"/><Relationship Id="rId19" Type="http://schemas.openxmlformats.org/officeDocument/2006/relationships/chart" Target="../charts/chart26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7" Type="http://schemas.openxmlformats.org/officeDocument/2006/relationships/chart" Target="../charts/chart14.xml"/><Relationship Id="rId8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14287</xdr:colOff>
      <xdr:row>25</xdr:row>
      <xdr:rowOff>9525</xdr:rowOff>
    </xdr:from>
    <xdr:to>
      <xdr:col>104</xdr:col>
      <xdr:colOff>357187</xdr:colOff>
      <xdr:row>39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104</xdr:col>
      <xdr:colOff>342900</xdr:colOff>
      <xdr:row>25</xdr:row>
      <xdr:rowOff>19050</xdr:rowOff>
    </xdr:from>
    <xdr:to>
      <xdr:col>111</xdr:col>
      <xdr:colOff>428625</xdr:colOff>
      <xdr:row>39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98</xdr:col>
      <xdr:colOff>0</xdr:colOff>
      <xdr:row>40</xdr:row>
      <xdr:rowOff>0</xdr:rowOff>
    </xdr:from>
    <xdr:to>
      <xdr:col>104</xdr:col>
      <xdr:colOff>342900</xdr:colOff>
      <xdr:row>54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104</xdr:col>
      <xdr:colOff>352425</xdr:colOff>
      <xdr:row>39</xdr:row>
      <xdr:rowOff>180975</xdr:rowOff>
    </xdr:from>
    <xdr:to>
      <xdr:col>111</xdr:col>
      <xdr:colOff>438150</xdr:colOff>
      <xdr:row>54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23018</xdr:colOff>
      <xdr:row>0</xdr:row>
      <xdr:rowOff>31749</xdr:rowOff>
    </xdr:from>
    <xdr:to>
      <xdr:col>12</xdr:col>
      <xdr:colOff>586581</xdr:colOff>
      <xdr:row>31</xdr:row>
      <xdr:rowOff>26987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23018</xdr:colOff>
      <xdr:row>31</xdr:row>
      <xdr:rowOff>55562</xdr:rowOff>
    </xdr:from>
    <xdr:to>
      <xdr:col>12</xdr:col>
      <xdr:colOff>586581</xdr:colOff>
      <xdr:row>62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23018</xdr:colOff>
      <xdr:row>62</xdr:row>
      <xdr:rowOff>63500</xdr:rowOff>
    </xdr:from>
    <xdr:to>
      <xdr:col>12</xdr:col>
      <xdr:colOff>586581</xdr:colOff>
      <xdr:row>93</xdr:row>
      <xdr:rowOff>58738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140208</xdr:colOff>
      <xdr:row>21</xdr:row>
      <xdr:rowOff>4572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140208</xdr:colOff>
      <xdr:row>21</xdr:row>
      <xdr:rowOff>4572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140208</xdr:colOff>
      <xdr:row>21</xdr:row>
      <xdr:rowOff>4572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28</xdr:col>
      <xdr:colOff>140208</xdr:colOff>
      <xdr:row>21</xdr:row>
      <xdr:rowOff>4572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140208</xdr:colOff>
      <xdr:row>42</xdr:row>
      <xdr:rowOff>4572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14</xdr:col>
      <xdr:colOff>140208</xdr:colOff>
      <xdr:row>42</xdr:row>
      <xdr:rowOff>4572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21</xdr:col>
      <xdr:colOff>140208</xdr:colOff>
      <xdr:row>42</xdr:row>
      <xdr:rowOff>4572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28</xdr:col>
      <xdr:colOff>140208</xdr:colOff>
      <xdr:row>42</xdr:row>
      <xdr:rowOff>4572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7</xdr:col>
      <xdr:colOff>140208</xdr:colOff>
      <xdr:row>63</xdr:row>
      <xdr:rowOff>4572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14</xdr:col>
      <xdr:colOff>140208</xdr:colOff>
      <xdr:row>63</xdr:row>
      <xdr:rowOff>4572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21</xdr:col>
      <xdr:colOff>140208</xdr:colOff>
      <xdr:row>63</xdr:row>
      <xdr:rowOff>4572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42</xdr:row>
      <xdr:rowOff>0</xdr:rowOff>
    </xdr:from>
    <xdr:to>
      <xdr:col>28</xdr:col>
      <xdr:colOff>140208</xdr:colOff>
      <xdr:row>63</xdr:row>
      <xdr:rowOff>4572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7</xdr:col>
      <xdr:colOff>140208</xdr:colOff>
      <xdr:row>84</xdr:row>
      <xdr:rowOff>4572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14</xdr:col>
      <xdr:colOff>140208</xdr:colOff>
      <xdr:row>84</xdr:row>
      <xdr:rowOff>4572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63</xdr:row>
      <xdr:rowOff>0</xdr:rowOff>
    </xdr:from>
    <xdr:to>
      <xdr:col>21</xdr:col>
      <xdr:colOff>140208</xdr:colOff>
      <xdr:row>84</xdr:row>
      <xdr:rowOff>4572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63</xdr:row>
      <xdr:rowOff>0</xdr:rowOff>
    </xdr:from>
    <xdr:to>
      <xdr:col>28</xdr:col>
      <xdr:colOff>140208</xdr:colOff>
      <xdr:row>84</xdr:row>
      <xdr:rowOff>4572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7</xdr:col>
      <xdr:colOff>140208</xdr:colOff>
      <xdr:row>105</xdr:row>
      <xdr:rowOff>4572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84</xdr:row>
      <xdr:rowOff>0</xdr:rowOff>
    </xdr:from>
    <xdr:to>
      <xdr:col>14</xdr:col>
      <xdr:colOff>140208</xdr:colOff>
      <xdr:row>105</xdr:row>
      <xdr:rowOff>4572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84</xdr:row>
      <xdr:rowOff>0</xdr:rowOff>
    </xdr:from>
    <xdr:to>
      <xdr:col>21</xdr:col>
      <xdr:colOff>140208</xdr:colOff>
      <xdr:row>105</xdr:row>
      <xdr:rowOff>4572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84</xdr:row>
      <xdr:rowOff>0</xdr:rowOff>
    </xdr:from>
    <xdr:to>
      <xdr:col>28</xdr:col>
      <xdr:colOff>140208</xdr:colOff>
      <xdr:row>105</xdr:row>
      <xdr:rowOff>4572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7</xdr:col>
      <xdr:colOff>140208</xdr:colOff>
      <xdr:row>126</xdr:row>
      <xdr:rowOff>4572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105</xdr:row>
      <xdr:rowOff>0</xdr:rowOff>
    </xdr:from>
    <xdr:to>
      <xdr:col>14</xdr:col>
      <xdr:colOff>140208</xdr:colOff>
      <xdr:row>126</xdr:row>
      <xdr:rowOff>4572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105</xdr:row>
      <xdr:rowOff>0</xdr:rowOff>
    </xdr:from>
    <xdr:to>
      <xdr:col>21</xdr:col>
      <xdr:colOff>140208</xdr:colOff>
      <xdr:row>126</xdr:row>
      <xdr:rowOff>4572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105</xdr:row>
      <xdr:rowOff>0</xdr:rowOff>
    </xdr:from>
    <xdr:to>
      <xdr:col>28</xdr:col>
      <xdr:colOff>140208</xdr:colOff>
      <xdr:row>126</xdr:row>
      <xdr:rowOff>4572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G8" sqref="G8"/>
    </sheetView>
  </sheetViews>
  <sheetFormatPr baseColWidth="10" defaultColWidth="8.83203125" defaultRowHeight="15" x14ac:dyDescent="0.2"/>
  <cols>
    <col min="1" max="1" width="17.33203125" bestFit="1" customWidth="1"/>
    <col min="2" max="2" width="9.6640625" bestFit="1" customWidth="1"/>
  </cols>
  <sheetData>
    <row r="1" spans="1:9" x14ac:dyDescent="0.2">
      <c r="A1" t="s">
        <v>14</v>
      </c>
      <c r="B1" t="s">
        <v>60</v>
      </c>
    </row>
    <row r="2" spans="1:9" x14ac:dyDescent="0.2">
      <c r="A2" t="s">
        <v>15</v>
      </c>
      <c r="B2" s="11">
        <v>42468</v>
      </c>
      <c r="C2" t="s">
        <v>56</v>
      </c>
    </row>
    <row r="3" spans="1:9" x14ac:dyDescent="0.2">
      <c r="A3" t="s">
        <v>16</v>
      </c>
      <c r="B3" s="11">
        <v>42467</v>
      </c>
    </row>
    <row r="4" spans="1:9" x14ac:dyDescent="0.2">
      <c r="A4" t="s">
        <v>17</v>
      </c>
      <c r="B4" s="11">
        <v>42467</v>
      </c>
    </row>
    <row r="5" spans="1:9" x14ac:dyDescent="0.2">
      <c r="A5" t="s">
        <v>20</v>
      </c>
      <c r="B5" s="12">
        <v>75000</v>
      </c>
    </row>
    <row r="6" spans="1:9" x14ac:dyDescent="0.2">
      <c r="A6" t="s">
        <v>18</v>
      </c>
      <c r="B6" s="11">
        <v>42466</v>
      </c>
    </row>
    <row r="7" spans="1:9" x14ac:dyDescent="0.2">
      <c r="A7" t="s">
        <v>19</v>
      </c>
      <c r="B7" t="s">
        <v>57</v>
      </c>
    </row>
    <row r="8" spans="1:9" x14ac:dyDescent="0.2">
      <c r="A8" t="s">
        <v>33</v>
      </c>
      <c r="B8" t="s">
        <v>58</v>
      </c>
    </row>
    <row r="9" spans="1:9" x14ac:dyDescent="0.2">
      <c r="A9" s="1" t="s">
        <v>0</v>
      </c>
    </row>
    <row r="10" spans="1:9" x14ac:dyDescent="0.2">
      <c r="A10" s="1" t="s">
        <v>35</v>
      </c>
      <c r="B10" s="153" t="s">
        <v>1</v>
      </c>
      <c r="C10" s="153"/>
      <c r="D10" s="154" t="s">
        <v>2</v>
      </c>
      <c r="E10" s="154"/>
      <c r="F10" s="154" t="s">
        <v>3</v>
      </c>
      <c r="G10" s="154"/>
      <c r="H10" s="154" t="s">
        <v>4</v>
      </c>
      <c r="I10" s="154"/>
    </row>
    <row r="11" spans="1:9" x14ac:dyDescent="0.2">
      <c r="A11" s="1" t="s">
        <v>5</v>
      </c>
      <c r="B11" s="2">
        <v>1.0000000000000001E-5</v>
      </c>
      <c r="C11" s="3" t="s">
        <v>6</v>
      </c>
      <c r="D11" s="4">
        <v>3</v>
      </c>
      <c r="E11" s="104">
        <v>467</v>
      </c>
      <c r="F11" s="4">
        <v>3</v>
      </c>
      <c r="G11" s="105">
        <v>693</v>
      </c>
      <c r="H11" s="2">
        <v>3</v>
      </c>
      <c r="I11" s="104">
        <v>854</v>
      </c>
    </row>
    <row r="12" spans="1:9" x14ac:dyDescent="0.2">
      <c r="A12" s="1" t="s">
        <v>7</v>
      </c>
      <c r="B12" s="5">
        <v>1E-4</v>
      </c>
      <c r="C12" s="6" t="s">
        <v>42</v>
      </c>
      <c r="D12" s="7">
        <v>10</v>
      </c>
      <c r="E12" s="6">
        <f>E11</f>
        <v>467</v>
      </c>
      <c r="F12" s="7">
        <v>10</v>
      </c>
      <c r="G12" s="7">
        <f>G11</f>
        <v>693</v>
      </c>
      <c r="H12" s="5">
        <v>10</v>
      </c>
      <c r="I12" s="6">
        <f>I11</f>
        <v>854</v>
      </c>
    </row>
    <row r="13" spans="1:9" x14ac:dyDescent="0.2">
      <c r="A13" s="1" t="s">
        <v>8</v>
      </c>
      <c r="B13" s="5">
        <v>1E-3</v>
      </c>
      <c r="C13" s="6" t="str">
        <f>C12</f>
        <v>E2</v>
      </c>
      <c r="D13" s="7">
        <v>30</v>
      </c>
      <c r="E13" s="6">
        <f t="shared" ref="E13:E18" si="0">E12</f>
        <v>467</v>
      </c>
      <c r="F13" s="7">
        <v>30</v>
      </c>
      <c r="G13" s="7">
        <f t="shared" ref="G13:G18" si="1">G12</f>
        <v>693</v>
      </c>
      <c r="H13" s="5">
        <v>30</v>
      </c>
      <c r="I13" s="6">
        <f t="shared" ref="I13:I18" si="2">I12</f>
        <v>854</v>
      </c>
    </row>
    <row r="14" spans="1:9" x14ac:dyDescent="0.2">
      <c r="A14" s="1" t="s">
        <v>9</v>
      </c>
      <c r="B14" s="5">
        <v>0.01</v>
      </c>
      <c r="C14" s="6" t="str">
        <f t="shared" ref="C14:C18" si="3">C13</f>
        <v>E2</v>
      </c>
      <c r="D14" s="7">
        <v>100</v>
      </c>
      <c r="E14" s="6">
        <f t="shared" si="0"/>
        <v>467</v>
      </c>
      <c r="F14" s="7">
        <v>100</v>
      </c>
      <c r="G14" s="7">
        <f t="shared" si="1"/>
        <v>693</v>
      </c>
      <c r="H14" s="5">
        <v>100</v>
      </c>
      <c r="I14" s="6">
        <f t="shared" si="2"/>
        <v>854</v>
      </c>
    </row>
    <row r="15" spans="1:9" x14ac:dyDescent="0.2">
      <c r="A15" s="1" t="s">
        <v>10</v>
      </c>
      <c r="B15" s="5">
        <v>0.1</v>
      </c>
      <c r="C15" s="6" t="str">
        <f t="shared" si="3"/>
        <v>E2</v>
      </c>
      <c r="D15" s="7">
        <v>300</v>
      </c>
      <c r="E15" s="6">
        <f t="shared" si="0"/>
        <v>467</v>
      </c>
      <c r="F15" s="7">
        <v>300</v>
      </c>
      <c r="G15" s="7">
        <f t="shared" si="1"/>
        <v>693</v>
      </c>
      <c r="H15" s="5">
        <v>300</v>
      </c>
      <c r="I15" s="6">
        <f t="shared" si="2"/>
        <v>854</v>
      </c>
    </row>
    <row r="16" spans="1:9" x14ac:dyDescent="0.2">
      <c r="A16" s="1" t="s">
        <v>11</v>
      </c>
      <c r="B16" s="5">
        <v>1</v>
      </c>
      <c r="C16" s="6" t="str">
        <f t="shared" si="3"/>
        <v>E2</v>
      </c>
      <c r="D16" s="7">
        <v>1000</v>
      </c>
      <c r="E16" s="6">
        <f t="shared" si="0"/>
        <v>467</v>
      </c>
      <c r="F16" s="7">
        <v>1000</v>
      </c>
      <c r="G16" s="7">
        <f t="shared" si="1"/>
        <v>693</v>
      </c>
      <c r="H16" s="5">
        <v>1000</v>
      </c>
      <c r="I16" s="6">
        <f t="shared" si="2"/>
        <v>854</v>
      </c>
    </row>
    <row r="17" spans="1:9" x14ac:dyDescent="0.2">
      <c r="A17" s="1" t="s">
        <v>12</v>
      </c>
      <c r="B17" s="5">
        <v>10</v>
      </c>
      <c r="C17" s="6" t="str">
        <f t="shared" si="3"/>
        <v>E2</v>
      </c>
      <c r="D17" s="7">
        <v>3000</v>
      </c>
      <c r="E17" s="6">
        <f t="shared" si="0"/>
        <v>467</v>
      </c>
      <c r="F17" s="7">
        <v>3000</v>
      </c>
      <c r="G17" s="7">
        <f t="shared" si="1"/>
        <v>693</v>
      </c>
      <c r="H17" s="5">
        <v>3000</v>
      </c>
      <c r="I17" s="6">
        <f t="shared" si="2"/>
        <v>854</v>
      </c>
    </row>
    <row r="18" spans="1:9" x14ac:dyDescent="0.2">
      <c r="A18" s="1" t="s">
        <v>13</v>
      </c>
      <c r="B18" s="8">
        <v>100</v>
      </c>
      <c r="C18" s="9" t="str">
        <f t="shared" si="3"/>
        <v>E2</v>
      </c>
      <c r="D18" s="10">
        <v>10000</v>
      </c>
      <c r="E18" s="9">
        <f t="shared" si="0"/>
        <v>467</v>
      </c>
      <c r="F18" s="10">
        <v>10000</v>
      </c>
      <c r="G18" s="10">
        <f t="shared" si="1"/>
        <v>693</v>
      </c>
      <c r="H18" s="8">
        <v>10000</v>
      </c>
      <c r="I18" s="9">
        <f t="shared" si="2"/>
        <v>854</v>
      </c>
    </row>
    <row r="20" spans="1:9" x14ac:dyDescent="0.2">
      <c r="A20" s="1" t="s">
        <v>36</v>
      </c>
      <c r="B20" s="153" t="s">
        <v>1</v>
      </c>
      <c r="C20" s="153"/>
      <c r="D20" s="154" t="s">
        <v>2</v>
      </c>
      <c r="E20" s="154"/>
      <c r="F20" s="154" t="s">
        <v>3</v>
      </c>
      <c r="G20" s="154"/>
      <c r="H20" s="154" t="s">
        <v>4</v>
      </c>
      <c r="I20" s="154"/>
    </row>
    <row r="21" spans="1:9" x14ac:dyDescent="0.2">
      <c r="A21" s="1" t="s">
        <v>5</v>
      </c>
      <c r="B21" s="2">
        <v>3</v>
      </c>
      <c r="C21" s="3">
        <v>956</v>
      </c>
      <c r="D21" s="4">
        <v>3</v>
      </c>
      <c r="E21" s="3">
        <v>863</v>
      </c>
      <c r="F21" s="4">
        <v>3</v>
      </c>
      <c r="G21" s="4">
        <v>698</v>
      </c>
      <c r="H21" s="2">
        <v>3</v>
      </c>
      <c r="I21" s="3">
        <v>494</v>
      </c>
    </row>
    <row r="22" spans="1:9" x14ac:dyDescent="0.2">
      <c r="A22" s="1" t="s">
        <v>7</v>
      </c>
      <c r="B22" s="5">
        <v>10</v>
      </c>
      <c r="C22" s="6">
        <f>C21</f>
        <v>956</v>
      </c>
      <c r="D22" s="7">
        <v>10</v>
      </c>
      <c r="E22" s="6">
        <f>E21</f>
        <v>863</v>
      </c>
      <c r="F22" s="7">
        <v>10</v>
      </c>
      <c r="G22" s="6">
        <f>G21</f>
        <v>698</v>
      </c>
      <c r="H22" s="5">
        <v>10</v>
      </c>
      <c r="I22" s="6">
        <f>I21</f>
        <v>494</v>
      </c>
    </row>
    <row r="23" spans="1:9" x14ac:dyDescent="0.2">
      <c r="A23" s="1" t="s">
        <v>8</v>
      </c>
      <c r="B23" s="5">
        <v>30</v>
      </c>
      <c r="C23" s="6">
        <f t="shared" ref="C23:C28" si="4">C22</f>
        <v>956</v>
      </c>
      <c r="D23" s="7">
        <v>30</v>
      </c>
      <c r="E23" s="6">
        <f t="shared" ref="E23:E28" si="5">E22</f>
        <v>863</v>
      </c>
      <c r="F23" s="7">
        <v>30</v>
      </c>
      <c r="G23" s="6">
        <f t="shared" ref="G23:G28" si="6">G22</f>
        <v>698</v>
      </c>
      <c r="H23" s="5">
        <v>30</v>
      </c>
      <c r="I23" s="6">
        <f t="shared" ref="I23:I28" si="7">I22</f>
        <v>494</v>
      </c>
    </row>
    <row r="24" spans="1:9" x14ac:dyDescent="0.2">
      <c r="A24" s="1" t="s">
        <v>9</v>
      </c>
      <c r="B24" s="5">
        <v>100</v>
      </c>
      <c r="C24" s="6">
        <f t="shared" si="4"/>
        <v>956</v>
      </c>
      <c r="D24" s="7">
        <v>100</v>
      </c>
      <c r="E24" s="6">
        <f t="shared" si="5"/>
        <v>863</v>
      </c>
      <c r="F24" s="7">
        <v>100</v>
      </c>
      <c r="G24" s="6">
        <f t="shared" si="6"/>
        <v>698</v>
      </c>
      <c r="H24" s="5">
        <v>100</v>
      </c>
      <c r="I24" s="6">
        <f t="shared" si="7"/>
        <v>494</v>
      </c>
    </row>
    <row r="25" spans="1:9" x14ac:dyDescent="0.2">
      <c r="A25" s="1" t="s">
        <v>10</v>
      </c>
      <c r="B25" s="5">
        <v>300</v>
      </c>
      <c r="C25" s="6">
        <f t="shared" si="4"/>
        <v>956</v>
      </c>
      <c r="D25" s="7">
        <v>300</v>
      </c>
      <c r="E25" s="6">
        <f t="shared" si="5"/>
        <v>863</v>
      </c>
      <c r="F25" s="7">
        <v>300</v>
      </c>
      <c r="G25" s="6">
        <f t="shared" si="6"/>
        <v>698</v>
      </c>
      <c r="H25" s="5">
        <v>300</v>
      </c>
      <c r="I25" s="6">
        <f t="shared" si="7"/>
        <v>494</v>
      </c>
    </row>
    <row r="26" spans="1:9" x14ac:dyDescent="0.2">
      <c r="A26" s="1" t="s">
        <v>11</v>
      </c>
      <c r="B26" s="5">
        <v>1000</v>
      </c>
      <c r="C26" s="6">
        <f t="shared" si="4"/>
        <v>956</v>
      </c>
      <c r="D26" s="7">
        <v>1000</v>
      </c>
      <c r="E26" s="6">
        <f t="shared" si="5"/>
        <v>863</v>
      </c>
      <c r="F26" s="7">
        <v>1000</v>
      </c>
      <c r="G26" s="6">
        <f t="shared" si="6"/>
        <v>698</v>
      </c>
      <c r="H26" s="5">
        <v>1000</v>
      </c>
      <c r="I26" s="6">
        <f t="shared" si="7"/>
        <v>494</v>
      </c>
    </row>
    <row r="27" spans="1:9" x14ac:dyDescent="0.2">
      <c r="A27" s="1" t="s">
        <v>12</v>
      </c>
      <c r="B27" s="5">
        <v>3000</v>
      </c>
      <c r="C27" s="6">
        <f t="shared" si="4"/>
        <v>956</v>
      </c>
      <c r="D27" s="7">
        <v>3000</v>
      </c>
      <c r="E27" s="6">
        <f t="shared" si="5"/>
        <v>863</v>
      </c>
      <c r="F27" s="7">
        <v>3000</v>
      </c>
      <c r="G27" s="6">
        <f t="shared" si="6"/>
        <v>698</v>
      </c>
      <c r="H27" s="5">
        <v>3000</v>
      </c>
      <c r="I27" s="6">
        <f t="shared" si="7"/>
        <v>494</v>
      </c>
    </row>
    <row r="28" spans="1:9" x14ac:dyDescent="0.2">
      <c r="A28" s="1" t="s">
        <v>13</v>
      </c>
      <c r="B28" s="8">
        <v>10000</v>
      </c>
      <c r="C28" s="9">
        <f t="shared" si="4"/>
        <v>956</v>
      </c>
      <c r="D28" s="10">
        <v>10000</v>
      </c>
      <c r="E28" s="9">
        <f t="shared" si="5"/>
        <v>863</v>
      </c>
      <c r="F28" s="10">
        <v>10000</v>
      </c>
      <c r="G28" s="9">
        <f t="shared" si="6"/>
        <v>698</v>
      </c>
      <c r="H28" s="8">
        <v>10000</v>
      </c>
      <c r="I28" s="9">
        <f t="shared" si="7"/>
        <v>494</v>
      </c>
    </row>
    <row r="30" spans="1:9" x14ac:dyDescent="0.2">
      <c r="A30" s="1" t="s">
        <v>37</v>
      </c>
      <c r="B30" s="153" t="s">
        <v>1</v>
      </c>
      <c r="C30" s="153"/>
      <c r="D30" s="154" t="s">
        <v>2</v>
      </c>
      <c r="E30" s="154"/>
      <c r="F30" s="154" t="s">
        <v>3</v>
      </c>
      <c r="G30" s="154"/>
      <c r="H30" s="154" t="s">
        <v>4</v>
      </c>
      <c r="I30" s="154"/>
    </row>
    <row r="31" spans="1:9" x14ac:dyDescent="0.2">
      <c r="A31" s="1" t="s">
        <v>5</v>
      </c>
      <c r="B31" s="2">
        <v>3</v>
      </c>
      <c r="C31" s="3">
        <v>983</v>
      </c>
      <c r="D31" s="4">
        <v>3</v>
      </c>
      <c r="E31" s="3">
        <v>848</v>
      </c>
      <c r="F31" s="4">
        <v>3</v>
      </c>
      <c r="G31" s="4">
        <v>465</v>
      </c>
      <c r="H31" s="2">
        <v>3</v>
      </c>
      <c r="I31" s="3">
        <v>667</v>
      </c>
    </row>
    <row r="32" spans="1:9" x14ac:dyDescent="0.2">
      <c r="A32" s="1" t="s">
        <v>7</v>
      </c>
      <c r="B32" s="5">
        <v>10</v>
      </c>
      <c r="C32" s="6">
        <f>C31</f>
        <v>983</v>
      </c>
      <c r="D32" s="7">
        <v>10</v>
      </c>
      <c r="E32" s="6">
        <f>E31</f>
        <v>848</v>
      </c>
      <c r="F32" s="7">
        <v>10</v>
      </c>
      <c r="G32" s="6">
        <f>G31</f>
        <v>465</v>
      </c>
      <c r="H32" s="5">
        <v>10</v>
      </c>
      <c r="I32" s="6">
        <f>I31</f>
        <v>667</v>
      </c>
    </row>
    <row r="33" spans="1:9" x14ac:dyDescent="0.2">
      <c r="A33" s="1" t="s">
        <v>8</v>
      </c>
      <c r="B33" s="5">
        <v>30</v>
      </c>
      <c r="C33" s="6">
        <f t="shared" ref="C33:C38" si="8">C32</f>
        <v>983</v>
      </c>
      <c r="D33" s="7">
        <v>30</v>
      </c>
      <c r="E33" s="6">
        <f t="shared" ref="E33:E38" si="9">E32</f>
        <v>848</v>
      </c>
      <c r="F33" s="7">
        <v>30</v>
      </c>
      <c r="G33" s="6">
        <f t="shared" ref="G33:G38" si="10">G32</f>
        <v>465</v>
      </c>
      <c r="H33" s="5">
        <v>30</v>
      </c>
      <c r="I33" s="6">
        <f t="shared" ref="I33:I38" si="11">I32</f>
        <v>667</v>
      </c>
    </row>
    <row r="34" spans="1:9" x14ac:dyDescent="0.2">
      <c r="A34" s="1" t="s">
        <v>9</v>
      </c>
      <c r="B34" s="5">
        <v>100</v>
      </c>
      <c r="C34" s="6">
        <f t="shared" si="8"/>
        <v>983</v>
      </c>
      <c r="D34" s="7">
        <v>100</v>
      </c>
      <c r="E34" s="6">
        <f t="shared" si="9"/>
        <v>848</v>
      </c>
      <c r="F34" s="7">
        <v>100</v>
      </c>
      <c r="G34" s="6">
        <f t="shared" si="10"/>
        <v>465</v>
      </c>
      <c r="H34" s="5">
        <v>100</v>
      </c>
      <c r="I34" s="6">
        <f t="shared" si="11"/>
        <v>667</v>
      </c>
    </row>
    <row r="35" spans="1:9" x14ac:dyDescent="0.2">
      <c r="A35" s="1" t="s">
        <v>10</v>
      </c>
      <c r="B35" s="5">
        <v>300</v>
      </c>
      <c r="C35" s="6">
        <f t="shared" si="8"/>
        <v>983</v>
      </c>
      <c r="D35" s="7">
        <v>300</v>
      </c>
      <c r="E35" s="6">
        <f t="shared" si="9"/>
        <v>848</v>
      </c>
      <c r="F35" s="7">
        <v>300</v>
      </c>
      <c r="G35" s="6">
        <f t="shared" si="10"/>
        <v>465</v>
      </c>
      <c r="H35" s="5">
        <v>300</v>
      </c>
      <c r="I35" s="6">
        <f t="shared" si="11"/>
        <v>667</v>
      </c>
    </row>
    <row r="36" spans="1:9" x14ac:dyDescent="0.2">
      <c r="A36" s="1" t="s">
        <v>11</v>
      </c>
      <c r="B36" s="5">
        <v>1000</v>
      </c>
      <c r="C36" s="6">
        <f t="shared" si="8"/>
        <v>983</v>
      </c>
      <c r="D36" s="7">
        <v>1000</v>
      </c>
      <c r="E36" s="6">
        <f t="shared" si="9"/>
        <v>848</v>
      </c>
      <c r="F36" s="7">
        <v>1000</v>
      </c>
      <c r="G36" s="6">
        <f t="shared" si="10"/>
        <v>465</v>
      </c>
      <c r="H36" s="5">
        <v>1000</v>
      </c>
      <c r="I36" s="6">
        <f t="shared" si="11"/>
        <v>667</v>
      </c>
    </row>
    <row r="37" spans="1:9" x14ac:dyDescent="0.2">
      <c r="A37" s="1" t="s">
        <v>12</v>
      </c>
      <c r="B37" s="5">
        <v>3000</v>
      </c>
      <c r="C37" s="6">
        <f t="shared" si="8"/>
        <v>983</v>
      </c>
      <c r="D37" s="7">
        <v>3000</v>
      </c>
      <c r="E37" s="6">
        <f t="shared" si="9"/>
        <v>848</v>
      </c>
      <c r="F37" s="7">
        <v>3000</v>
      </c>
      <c r="G37" s="6">
        <f t="shared" si="10"/>
        <v>465</v>
      </c>
      <c r="H37" s="5">
        <v>3000</v>
      </c>
      <c r="I37" s="6">
        <f t="shared" si="11"/>
        <v>667</v>
      </c>
    </row>
    <row r="38" spans="1:9" x14ac:dyDescent="0.2">
      <c r="A38" s="1" t="s">
        <v>13</v>
      </c>
      <c r="B38" s="8">
        <v>10000</v>
      </c>
      <c r="C38" s="9">
        <f t="shared" si="8"/>
        <v>983</v>
      </c>
      <c r="D38" s="10">
        <v>10000</v>
      </c>
      <c r="E38" s="9">
        <f t="shared" si="9"/>
        <v>848</v>
      </c>
      <c r="F38" s="10">
        <v>10000</v>
      </c>
      <c r="G38" s="9">
        <f t="shared" si="10"/>
        <v>465</v>
      </c>
      <c r="H38" s="8">
        <v>10000</v>
      </c>
      <c r="I38" s="9">
        <f t="shared" si="11"/>
        <v>667</v>
      </c>
    </row>
    <row r="40" spans="1:9" x14ac:dyDescent="0.2">
      <c r="A40" s="1" t="s">
        <v>38</v>
      </c>
      <c r="B40" s="153" t="s">
        <v>1</v>
      </c>
      <c r="C40" s="153"/>
      <c r="D40" s="154" t="s">
        <v>2</v>
      </c>
      <c r="E40" s="154"/>
      <c r="F40" s="154" t="s">
        <v>3</v>
      </c>
      <c r="G40" s="154"/>
      <c r="H40" s="154" t="s">
        <v>4</v>
      </c>
      <c r="I40" s="154"/>
    </row>
    <row r="41" spans="1:9" x14ac:dyDescent="0.2">
      <c r="A41" s="1" t="s">
        <v>5</v>
      </c>
      <c r="B41" s="2">
        <v>3</v>
      </c>
      <c r="C41" s="3">
        <v>996</v>
      </c>
      <c r="D41" s="4">
        <v>3</v>
      </c>
      <c r="E41" s="3">
        <v>489</v>
      </c>
      <c r="F41" s="4">
        <v>3</v>
      </c>
      <c r="G41" s="4">
        <v>567</v>
      </c>
      <c r="H41" s="2">
        <v>3</v>
      </c>
      <c r="I41" s="3">
        <v>696</v>
      </c>
    </row>
    <row r="42" spans="1:9" x14ac:dyDescent="0.2">
      <c r="A42" s="1" t="s">
        <v>7</v>
      </c>
      <c r="B42" s="5">
        <v>10</v>
      </c>
      <c r="C42" s="6">
        <f>C41</f>
        <v>996</v>
      </c>
      <c r="D42" s="7">
        <v>10</v>
      </c>
      <c r="E42" s="6">
        <f>E41</f>
        <v>489</v>
      </c>
      <c r="F42" s="7">
        <v>10</v>
      </c>
      <c r="G42" s="6">
        <f>G41</f>
        <v>567</v>
      </c>
      <c r="H42" s="5">
        <v>10</v>
      </c>
      <c r="I42" s="6">
        <f>I41</f>
        <v>696</v>
      </c>
    </row>
    <row r="43" spans="1:9" x14ac:dyDescent="0.2">
      <c r="A43" s="1" t="s">
        <v>8</v>
      </c>
      <c r="B43" s="5">
        <v>30</v>
      </c>
      <c r="C43" s="6">
        <f t="shared" ref="C43:C48" si="12">C42</f>
        <v>996</v>
      </c>
      <c r="D43" s="7">
        <v>30</v>
      </c>
      <c r="E43" s="6">
        <f t="shared" ref="E43:E48" si="13">E42</f>
        <v>489</v>
      </c>
      <c r="F43" s="7">
        <v>30</v>
      </c>
      <c r="G43" s="6">
        <f t="shared" ref="G43:G48" si="14">G42</f>
        <v>567</v>
      </c>
      <c r="H43" s="5">
        <v>30</v>
      </c>
      <c r="I43" s="6">
        <f t="shared" ref="I43:I48" si="15">I42</f>
        <v>696</v>
      </c>
    </row>
    <row r="44" spans="1:9" x14ac:dyDescent="0.2">
      <c r="A44" s="1" t="s">
        <v>9</v>
      </c>
      <c r="B44" s="5">
        <v>100</v>
      </c>
      <c r="C44" s="6">
        <f t="shared" si="12"/>
        <v>996</v>
      </c>
      <c r="D44" s="7">
        <v>100</v>
      </c>
      <c r="E44" s="6">
        <f t="shared" si="13"/>
        <v>489</v>
      </c>
      <c r="F44" s="7">
        <v>100</v>
      </c>
      <c r="G44" s="6">
        <f t="shared" si="14"/>
        <v>567</v>
      </c>
      <c r="H44" s="5">
        <v>100</v>
      </c>
      <c r="I44" s="6">
        <f t="shared" si="15"/>
        <v>696</v>
      </c>
    </row>
    <row r="45" spans="1:9" x14ac:dyDescent="0.2">
      <c r="A45" s="1" t="s">
        <v>10</v>
      </c>
      <c r="B45" s="5">
        <v>300</v>
      </c>
      <c r="C45" s="6">
        <f t="shared" si="12"/>
        <v>996</v>
      </c>
      <c r="D45" s="7">
        <v>300</v>
      </c>
      <c r="E45" s="6">
        <f t="shared" si="13"/>
        <v>489</v>
      </c>
      <c r="F45" s="7">
        <v>300</v>
      </c>
      <c r="G45" s="6">
        <f t="shared" si="14"/>
        <v>567</v>
      </c>
      <c r="H45" s="5">
        <v>300</v>
      </c>
      <c r="I45" s="6">
        <f t="shared" si="15"/>
        <v>696</v>
      </c>
    </row>
    <row r="46" spans="1:9" x14ac:dyDescent="0.2">
      <c r="A46" s="1" t="s">
        <v>11</v>
      </c>
      <c r="B46" s="5">
        <v>1000</v>
      </c>
      <c r="C46" s="6">
        <f t="shared" si="12"/>
        <v>996</v>
      </c>
      <c r="D46" s="7">
        <v>1000</v>
      </c>
      <c r="E46" s="6">
        <f t="shared" si="13"/>
        <v>489</v>
      </c>
      <c r="F46" s="7">
        <v>1000</v>
      </c>
      <c r="G46" s="6">
        <f t="shared" si="14"/>
        <v>567</v>
      </c>
      <c r="H46" s="5">
        <v>1000</v>
      </c>
      <c r="I46" s="6">
        <f t="shared" si="15"/>
        <v>696</v>
      </c>
    </row>
    <row r="47" spans="1:9" x14ac:dyDescent="0.2">
      <c r="A47" s="1" t="s">
        <v>12</v>
      </c>
      <c r="B47" s="5">
        <v>3000</v>
      </c>
      <c r="C47" s="6">
        <f t="shared" si="12"/>
        <v>996</v>
      </c>
      <c r="D47" s="7">
        <v>3000</v>
      </c>
      <c r="E47" s="6">
        <f t="shared" si="13"/>
        <v>489</v>
      </c>
      <c r="F47" s="7">
        <v>3000</v>
      </c>
      <c r="G47" s="6">
        <f t="shared" si="14"/>
        <v>567</v>
      </c>
      <c r="H47" s="5">
        <v>3000</v>
      </c>
      <c r="I47" s="6">
        <f t="shared" si="15"/>
        <v>696</v>
      </c>
    </row>
    <row r="48" spans="1:9" x14ac:dyDescent="0.2">
      <c r="A48" s="1" t="s">
        <v>13</v>
      </c>
      <c r="B48" s="8">
        <v>10000</v>
      </c>
      <c r="C48" s="9">
        <f t="shared" si="12"/>
        <v>996</v>
      </c>
      <c r="D48" s="10">
        <v>10000</v>
      </c>
      <c r="E48" s="9">
        <f t="shared" si="13"/>
        <v>489</v>
      </c>
      <c r="F48" s="10">
        <v>10000</v>
      </c>
      <c r="G48" s="9">
        <f t="shared" si="14"/>
        <v>567</v>
      </c>
      <c r="H48" s="8">
        <v>10000</v>
      </c>
      <c r="I48" s="9">
        <f t="shared" si="15"/>
        <v>696</v>
      </c>
    </row>
    <row r="50" spans="1:9" x14ac:dyDescent="0.2">
      <c r="A50" s="1" t="s">
        <v>39</v>
      </c>
      <c r="B50" s="153" t="s">
        <v>1</v>
      </c>
      <c r="C50" s="153"/>
      <c r="D50" s="154" t="s">
        <v>2</v>
      </c>
      <c r="E50" s="154"/>
      <c r="F50" s="154" t="s">
        <v>3</v>
      </c>
      <c r="G50" s="154"/>
      <c r="H50" s="154" t="s">
        <v>4</v>
      </c>
      <c r="I50" s="154"/>
    </row>
    <row r="51" spans="1:9" x14ac:dyDescent="0.2">
      <c r="A51" s="1" t="s">
        <v>5</v>
      </c>
      <c r="B51" s="2">
        <v>3</v>
      </c>
      <c r="C51" s="3">
        <v>399</v>
      </c>
      <c r="D51" s="4">
        <v>3</v>
      </c>
      <c r="E51" s="3">
        <v>359</v>
      </c>
      <c r="F51" s="4">
        <v>3</v>
      </c>
      <c r="G51" s="4">
        <v>639</v>
      </c>
      <c r="H51" s="2">
        <v>3</v>
      </c>
      <c r="I51" s="3">
        <v>556</v>
      </c>
    </row>
    <row r="52" spans="1:9" x14ac:dyDescent="0.2">
      <c r="A52" s="1" t="s">
        <v>7</v>
      </c>
      <c r="B52" s="5">
        <v>10</v>
      </c>
      <c r="C52" s="6">
        <f>C51</f>
        <v>399</v>
      </c>
      <c r="D52" s="7">
        <v>10</v>
      </c>
      <c r="E52" s="6">
        <f>E51</f>
        <v>359</v>
      </c>
      <c r="F52" s="7">
        <v>10</v>
      </c>
      <c r="G52" s="6">
        <f>G51</f>
        <v>639</v>
      </c>
      <c r="H52" s="5">
        <v>10</v>
      </c>
      <c r="I52" s="6">
        <f>I51</f>
        <v>556</v>
      </c>
    </row>
    <row r="53" spans="1:9" x14ac:dyDescent="0.2">
      <c r="A53" s="1" t="s">
        <v>8</v>
      </c>
      <c r="B53" s="5">
        <v>30</v>
      </c>
      <c r="C53" s="6">
        <f t="shared" ref="C53:G58" si="16">C52</f>
        <v>399</v>
      </c>
      <c r="D53" s="7">
        <v>30</v>
      </c>
      <c r="E53" s="6">
        <f t="shared" si="16"/>
        <v>359</v>
      </c>
      <c r="F53" s="7">
        <v>30</v>
      </c>
      <c r="G53" s="6">
        <f t="shared" si="16"/>
        <v>639</v>
      </c>
      <c r="H53" s="5">
        <v>30</v>
      </c>
      <c r="I53" s="6">
        <f t="shared" ref="I53:I58" si="17">I52</f>
        <v>556</v>
      </c>
    </row>
    <row r="54" spans="1:9" x14ac:dyDescent="0.2">
      <c r="A54" s="1" t="s">
        <v>9</v>
      </c>
      <c r="B54" s="5">
        <v>100</v>
      </c>
      <c r="C54" s="6">
        <f t="shared" si="16"/>
        <v>399</v>
      </c>
      <c r="D54" s="7">
        <v>100</v>
      </c>
      <c r="E54" s="6">
        <f t="shared" si="16"/>
        <v>359</v>
      </c>
      <c r="F54" s="7">
        <v>100</v>
      </c>
      <c r="G54" s="6">
        <f t="shared" si="16"/>
        <v>639</v>
      </c>
      <c r="H54" s="5">
        <v>100</v>
      </c>
      <c r="I54" s="6">
        <f t="shared" si="17"/>
        <v>556</v>
      </c>
    </row>
    <row r="55" spans="1:9" x14ac:dyDescent="0.2">
      <c r="A55" s="1" t="s">
        <v>10</v>
      </c>
      <c r="B55" s="5">
        <v>300</v>
      </c>
      <c r="C55" s="6">
        <f t="shared" si="16"/>
        <v>399</v>
      </c>
      <c r="D55" s="7">
        <v>300</v>
      </c>
      <c r="E55" s="6">
        <f t="shared" si="16"/>
        <v>359</v>
      </c>
      <c r="F55" s="7">
        <v>300</v>
      </c>
      <c r="G55" s="6">
        <f t="shared" si="16"/>
        <v>639</v>
      </c>
      <c r="H55" s="5">
        <v>300</v>
      </c>
      <c r="I55" s="6">
        <f t="shared" si="17"/>
        <v>556</v>
      </c>
    </row>
    <row r="56" spans="1:9" x14ac:dyDescent="0.2">
      <c r="A56" s="1" t="s">
        <v>11</v>
      </c>
      <c r="B56" s="5">
        <v>1000</v>
      </c>
      <c r="C56" s="6">
        <f t="shared" si="16"/>
        <v>399</v>
      </c>
      <c r="D56" s="7">
        <v>1000</v>
      </c>
      <c r="E56" s="6">
        <f t="shared" si="16"/>
        <v>359</v>
      </c>
      <c r="F56" s="7">
        <v>1000</v>
      </c>
      <c r="G56" s="6">
        <f t="shared" si="16"/>
        <v>639</v>
      </c>
      <c r="H56" s="5">
        <v>1000</v>
      </c>
      <c r="I56" s="6">
        <f t="shared" si="17"/>
        <v>556</v>
      </c>
    </row>
    <row r="57" spans="1:9" x14ac:dyDescent="0.2">
      <c r="A57" s="1" t="s">
        <v>12</v>
      </c>
      <c r="B57" s="5">
        <v>3000</v>
      </c>
      <c r="C57" s="6">
        <f t="shared" si="16"/>
        <v>399</v>
      </c>
      <c r="D57" s="7">
        <v>3000</v>
      </c>
      <c r="E57" s="6">
        <f t="shared" si="16"/>
        <v>359</v>
      </c>
      <c r="F57" s="7">
        <v>3000</v>
      </c>
      <c r="G57" s="6">
        <f t="shared" si="16"/>
        <v>639</v>
      </c>
      <c r="H57" s="5">
        <v>3000</v>
      </c>
      <c r="I57" s="6">
        <f t="shared" si="17"/>
        <v>556</v>
      </c>
    </row>
    <row r="58" spans="1:9" x14ac:dyDescent="0.2">
      <c r="A58" s="1" t="s">
        <v>13</v>
      </c>
      <c r="B58" s="8">
        <v>10000</v>
      </c>
      <c r="C58" s="9">
        <f t="shared" si="16"/>
        <v>399</v>
      </c>
      <c r="D58" s="10">
        <v>10000</v>
      </c>
      <c r="E58" s="9">
        <f t="shared" si="16"/>
        <v>359</v>
      </c>
      <c r="F58" s="10">
        <v>10000</v>
      </c>
      <c r="G58" s="9">
        <f t="shared" si="16"/>
        <v>639</v>
      </c>
      <c r="H58" s="8">
        <v>10000</v>
      </c>
      <c r="I58" s="9">
        <f t="shared" si="17"/>
        <v>556</v>
      </c>
    </row>
    <row r="60" spans="1:9" x14ac:dyDescent="0.2">
      <c r="A60" s="1" t="s">
        <v>40</v>
      </c>
      <c r="B60" s="153" t="s">
        <v>1</v>
      </c>
      <c r="C60" s="153"/>
      <c r="D60" s="154" t="s">
        <v>2</v>
      </c>
      <c r="E60" s="154"/>
      <c r="F60" s="154" t="s">
        <v>3</v>
      </c>
      <c r="G60" s="154"/>
      <c r="H60" s="154" t="s">
        <v>4</v>
      </c>
      <c r="I60" s="154"/>
    </row>
    <row r="61" spans="1:9" x14ac:dyDescent="0.2">
      <c r="A61" s="1" t="s">
        <v>5</v>
      </c>
      <c r="B61" s="2">
        <v>3</v>
      </c>
      <c r="C61" s="3">
        <v>111</v>
      </c>
      <c r="D61" s="4">
        <v>3</v>
      </c>
      <c r="E61" s="3">
        <v>222</v>
      </c>
      <c r="F61" s="4">
        <v>3</v>
      </c>
      <c r="G61" s="4">
        <v>333</v>
      </c>
      <c r="H61" s="2">
        <v>0.3</v>
      </c>
      <c r="I61" s="3" t="s">
        <v>43</v>
      </c>
    </row>
    <row r="62" spans="1:9" x14ac:dyDescent="0.2">
      <c r="A62" s="1" t="s">
        <v>7</v>
      </c>
      <c r="B62" s="5">
        <v>10</v>
      </c>
      <c r="C62" s="6">
        <v>111</v>
      </c>
      <c r="D62" s="7">
        <v>10</v>
      </c>
      <c r="E62" s="6">
        <v>222</v>
      </c>
      <c r="F62" s="7">
        <v>10</v>
      </c>
      <c r="G62" s="7">
        <v>333</v>
      </c>
      <c r="H62" s="5">
        <v>1</v>
      </c>
      <c r="I62" s="6" t="str">
        <f>I61</f>
        <v>DPN</v>
      </c>
    </row>
    <row r="63" spans="1:9" x14ac:dyDescent="0.2">
      <c r="A63" s="1" t="s">
        <v>8</v>
      </c>
      <c r="B63" s="5">
        <v>30</v>
      </c>
      <c r="C63" s="6">
        <v>111</v>
      </c>
      <c r="D63" s="7">
        <v>30</v>
      </c>
      <c r="E63" s="6">
        <v>222</v>
      </c>
      <c r="F63" s="7">
        <v>30</v>
      </c>
      <c r="G63" s="7">
        <v>333</v>
      </c>
      <c r="H63" s="5">
        <v>3</v>
      </c>
      <c r="I63" s="6" t="str">
        <f t="shared" ref="I63:I68" si="18">I62</f>
        <v>DPN</v>
      </c>
    </row>
    <row r="64" spans="1:9" x14ac:dyDescent="0.2">
      <c r="A64" s="1" t="s">
        <v>9</v>
      </c>
      <c r="B64" s="5">
        <v>100</v>
      </c>
      <c r="C64" s="6">
        <v>111</v>
      </c>
      <c r="D64" s="7">
        <v>100</v>
      </c>
      <c r="E64" s="6">
        <v>222</v>
      </c>
      <c r="F64" s="7">
        <v>100</v>
      </c>
      <c r="G64" s="7">
        <v>333</v>
      </c>
      <c r="H64" s="5">
        <v>10</v>
      </c>
      <c r="I64" s="6" t="str">
        <f t="shared" si="18"/>
        <v>DPN</v>
      </c>
    </row>
    <row r="65" spans="1:9" x14ac:dyDescent="0.2">
      <c r="A65" s="1" t="s">
        <v>10</v>
      </c>
      <c r="B65" s="5">
        <v>300</v>
      </c>
      <c r="C65" s="6">
        <v>111</v>
      </c>
      <c r="D65" s="7">
        <v>300</v>
      </c>
      <c r="E65" s="6">
        <v>222</v>
      </c>
      <c r="F65" s="7">
        <v>300</v>
      </c>
      <c r="G65" s="7">
        <v>333</v>
      </c>
      <c r="H65" s="5">
        <v>30</v>
      </c>
      <c r="I65" s="6" t="str">
        <f t="shared" si="18"/>
        <v>DPN</v>
      </c>
    </row>
    <row r="66" spans="1:9" x14ac:dyDescent="0.2">
      <c r="A66" s="1" t="s">
        <v>11</v>
      </c>
      <c r="B66" s="5">
        <v>1000</v>
      </c>
      <c r="C66" s="6">
        <v>111</v>
      </c>
      <c r="D66" s="7">
        <v>1000</v>
      </c>
      <c r="E66" s="6">
        <v>222</v>
      </c>
      <c r="F66" s="7">
        <v>1000</v>
      </c>
      <c r="G66" s="7">
        <v>333</v>
      </c>
      <c r="H66" s="5">
        <v>100</v>
      </c>
      <c r="I66" s="6" t="str">
        <f t="shared" si="18"/>
        <v>DPN</v>
      </c>
    </row>
    <row r="67" spans="1:9" x14ac:dyDescent="0.2">
      <c r="A67" s="1" t="s">
        <v>12</v>
      </c>
      <c r="B67" s="5">
        <v>3000</v>
      </c>
      <c r="C67" s="6">
        <v>111</v>
      </c>
      <c r="D67" s="7">
        <v>3000</v>
      </c>
      <c r="E67" s="6">
        <v>222</v>
      </c>
      <c r="F67" s="7">
        <v>3000</v>
      </c>
      <c r="G67" s="7">
        <v>333</v>
      </c>
      <c r="H67" s="5">
        <v>300</v>
      </c>
      <c r="I67" s="6" t="str">
        <f t="shared" si="18"/>
        <v>DPN</v>
      </c>
    </row>
    <row r="68" spans="1:9" x14ac:dyDescent="0.2">
      <c r="A68" s="1" t="s">
        <v>13</v>
      </c>
      <c r="B68" s="8">
        <v>10000</v>
      </c>
      <c r="C68" s="9">
        <v>111</v>
      </c>
      <c r="D68" s="10">
        <v>10000</v>
      </c>
      <c r="E68" s="9">
        <v>222</v>
      </c>
      <c r="F68" s="10">
        <v>10000</v>
      </c>
      <c r="G68" s="10">
        <v>333</v>
      </c>
      <c r="H68" s="8">
        <v>1000</v>
      </c>
      <c r="I68" s="9" t="str">
        <f t="shared" si="18"/>
        <v>DPN</v>
      </c>
    </row>
  </sheetData>
  <mergeCells count="24">
    <mergeCell ref="B10:C10"/>
    <mergeCell ref="D10:E10"/>
    <mergeCell ref="F10:G10"/>
    <mergeCell ref="H10:I10"/>
    <mergeCell ref="B20:C20"/>
    <mergeCell ref="D20:E20"/>
    <mergeCell ref="F20:G20"/>
    <mergeCell ref="H20:I20"/>
    <mergeCell ref="B30:C30"/>
    <mergeCell ref="D30:E30"/>
    <mergeCell ref="F30:G30"/>
    <mergeCell ref="H30:I30"/>
    <mergeCell ref="B40:C40"/>
    <mergeCell ref="D40:E40"/>
    <mergeCell ref="F40:G40"/>
    <mergeCell ref="H40:I40"/>
    <mergeCell ref="B50:C50"/>
    <mergeCell ref="D50:E50"/>
    <mergeCell ref="F50:G50"/>
    <mergeCell ref="H50:I50"/>
    <mergeCell ref="B60:C60"/>
    <mergeCell ref="D60:E60"/>
    <mergeCell ref="F60:G60"/>
    <mergeCell ref="H60:I60"/>
  </mergeCell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"/>
  <sheetViews>
    <sheetView view="pageBreakPreview" topLeftCell="A3" zoomScale="60" workbookViewId="0">
      <selection activeCell="A19" sqref="A19:XFD48"/>
    </sheetView>
  </sheetViews>
  <sheetFormatPr baseColWidth="10" defaultColWidth="8.83203125" defaultRowHeight="15" x14ac:dyDescent="0.2"/>
  <sheetData>
    <row r="1" spans="1:71" x14ac:dyDescent="0.2">
      <c r="A1" s="13" t="s">
        <v>21</v>
      </c>
    </row>
    <row r="2" spans="1:71" x14ac:dyDescent="0.2">
      <c r="A2" s="13" t="s">
        <v>24</v>
      </c>
      <c r="O2" s="13" t="s">
        <v>25</v>
      </c>
      <c r="AC2" s="13" t="s">
        <v>37</v>
      </c>
      <c r="AQ2" s="13" t="s">
        <v>38</v>
      </c>
      <c r="BE2" s="13" t="s">
        <v>39</v>
      </c>
      <c r="BS2" s="13" t="s">
        <v>40</v>
      </c>
    </row>
    <row r="4" spans="1:71" x14ac:dyDescent="0.2">
      <c r="A4" s="14" t="s">
        <v>22</v>
      </c>
      <c r="O4" s="14" t="s">
        <v>22</v>
      </c>
      <c r="AC4" s="14" t="s">
        <v>22</v>
      </c>
      <c r="AQ4" s="14" t="s">
        <v>22</v>
      </c>
      <c r="BE4" s="14" t="s">
        <v>22</v>
      </c>
      <c r="BS4" s="14" t="s">
        <v>22</v>
      </c>
    </row>
    <row r="5" spans="1:71" x14ac:dyDescent="0.2">
      <c r="A5" s="14" t="s">
        <v>23</v>
      </c>
      <c r="O5" s="14" t="s">
        <v>23</v>
      </c>
      <c r="AC5" s="14" t="s">
        <v>23</v>
      </c>
      <c r="AQ5" s="14" t="s">
        <v>23</v>
      </c>
      <c r="BE5" s="14" t="s">
        <v>23</v>
      </c>
      <c r="BS5" s="14" t="s">
        <v>23</v>
      </c>
    </row>
    <row r="6" spans="1:71" x14ac:dyDescent="0.2">
      <c r="A6" s="14" t="s">
        <v>61</v>
      </c>
      <c r="O6" s="14" t="s">
        <v>66</v>
      </c>
      <c r="AC6" s="14" t="s">
        <v>69</v>
      </c>
      <c r="AQ6" s="14" t="s">
        <v>72</v>
      </c>
      <c r="BE6" s="14" t="s">
        <v>75</v>
      </c>
      <c r="BS6" s="14" t="s">
        <v>78</v>
      </c>
    </row>
    <row r="7" spans="1:71" x14ac:dyDescent="0.2">
      <c r="A7" s="14" t="s">
        <v>51</v>
      </c>
      <c r="O7" s="14" t="s">
        <v>51</v>
      </c>
      <c r="AC7" s="14" t="s">
        <v>51</v>
      </c>
      <c r="AQ7" s="14" t="s">
        <v>51</v>
      </c>
      <c r="BE7" s="14" t="s">
        <v>51</v>
      </c>
      <c r="BS7" s="14" t="s">
        <v>51</v>
      </c>
    </row>
    <row r="8" spans="1:71" x14ac:dyDescent="0.2">
      <c r="A8" s="14" t="s">
        <v>62</v>
      </c>
      <c r="O8" s="14" t="s">
        <v>62</v>
      </c>
      <c r="AC8" s="14" t="s">
        <v>62</v>
      </c>
      <c r="AQ8" s="14" t="s">
        <v>62</v>
      </c>
      <c r="BE8" s="14" t="s">
        <v>62</v>
      </c>
      <c r="BS8" s="14" t="s">
        <v>62</v>
      </c>
    </row>
    <row r="9" spans="1:71" x14ac:dyDescent="0.2">
      <c r="A9" s="14" t="s">
        <v>63</v>
      </c>
      <c r="O9" s="14" t="s">
        <v>67</v>
      </c>
      <c r="AC9" s="14" t="s">
        <v>70</v>
      </c>
      <c r="AQ9" s="14" t="s">
        <v>73</v>
      </c>
      <c r="BE9" s="14" t="s">
        <v>76</v>
      </c>
      <c r="BS9" s="14" t="s">
        <v>79</v>
      </c>
    </row>
    <row r="10" spans="1:71" x14ac:dyDescent="0.2">
      <c r="A10" s="14" t="s">
        <v>64</v>
      </c>
      <c r="O10" s="14" t="s">
        <v>64</v>
      </c>
      <c r="AC10" s="14" t="s">
        <v>64</v>
      </c>
      <c r="AQ10" s="14" t="s">
        <v>64</v>
      </c>
      <c r="BE10" s="14" t="s">
        <v>64</v>
      </c>
      <c r="BS10" s="14" t="s">
        <v>64</v>
      </c>
    </row>
    <row r="11" spans="1:71" x14ac:dyDescent="0.2">
      <c r="A11" s="14" t="s">
        <v>59</v>
      </c>
      <c r="O11" s="14" t="s">
        <v>59</v>
      </c>
      <c r="AC11" s="14" t="s">
        <v>59</v>
      </c>
      <c r="AQ11" s="14" t="s">
        <v>59</v>
      </c>
      <c r="BE11" s="14" t="s">
        <v>59</v>
      </c>
      <c r="BS11" s="14" t="s">
        <v>59</v>
      </c>
    </row>
    <row r="12" spans="1:71" x14ac:dyDescent="0.2">
      <c r="A12" s="14" t="s">
        <v>65</v>
      </c>
      <c r="O12" s="14" t="s">
        <v>68</v>
      </c>
      <c r="AC12" s="14" t="s">
        <v>71</v>
      </c>
      <c r="AQ12" s="14" t="s">
        <v>74</v>
      </c>
      <c r="BE12" s="14" t="s">
        <v>77</v>
      </c>
      <c r="BS12" s="14" t="s">
        <v>80</v>
      </c>
    </row>
    <row r="13" spans="1:71" x14ac:dyDescent="0.2">
      <c r="A13" s="14" t="s">
        <v>52</v>
      </c>
      <c r="O13" s="14" t="s">
        <v>52</v>
      </c>
      <c r="AC13" s="14" t="s">
        <v>52</v>
      </c>
      <c r="AQ13" s="14" t="s">
        <v>52</v>
      </c>
      <c r="BE13" s="14" t="s">
        <v>52</v>
      </c>
      <c r="BS13" s="14" t="s">
        <v>52</v>
      </c>
    </row>
    <row r="17" spans="1:83" x14ac:dyDescent="0.2">
      <c r="B17" t="s">
        <v>53</v>
      </c>
      <c r="P17" t="s">
        <v>53</v>
      </c>
      <c r="AD17" t="s">
        <v>53</v>
      </c>
      <c r="AR17" t="s">
        <v>53</v>
      </c>
      <c r="BF17" t="s">
        <v>53</v>
      </c>
      <c r="BT17" t="s">
        <v>53</v>
      </c>
    </row>
    <row r="18" spans="1:83" x14ac:dyDescent="0.2">
      <c r="B18" s="15">
        <v>1</v>
      </c>
      <c r="C18" s="15">
        <v>2</v>
      </c>
      <c r="D18" s="15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  <c r="J18" s="15">
        <v>9</v>
      </c>
      <c r="K18" s="15">
        <v>10</v>
      </c>
      <c r="L18" s="15">
        <v>11</v>
      </c>
      <c r="M18" s="15">
        <v>12</v>
      </c>
      <c r="P18" s="15">
        <v>1</v>
      </c>
      <c r="Q18" s="15">
        <v>2</v>
      </c>
      <c r="R18" s="15">
        <v>3</v>
      </c>
      <c r="S18" s="15">
        <v>4</v>
      </c>
      <c r="T18" s="15">
        <v>5</v>
      </c>
      <c r="U18" s="15">
        <v>6</v>
      </c>
      <c r="V18" s="15">
        <v>7</v>
      </c>
      <c r="W18" s="15">
        <v>8</v>
      </c>
      <c r="X18" s="15">
        <v>9</v>
      </c>
      <c r="Y18" s="15">
        <v>10</v>
      </c>
      <c r="Z18" s="15">
        <v>11</v>
      </c>
      <c r="AA18" s="15">
        <v>12</v>
      </c>
      <c r="AD18" s="15">
        <v>1</v>
      </c>
      <c r="AE18" s="15">
        <v>2</v>
      </c>
      <c r="AF18" s="15">
        <v>3</v>
      </c>
      <c r="AG18" s="15">
        <v>4</v>
      </c>
      <c r="AH18" s="15">
        <v>5</v>
      </c>
      <c r="AI18" s="15">
        <v>6</v>
      </c>
      <c r="AJ18" s="15">
        <v>7</v>
      </c>
      <c r="AK18" s="15">
        <v>8</v>
      </c>
      <c r="AL18" s="15">
        <v>9</v>
      </c>
      <c r="AM18" s="15">
        <v>10</v>
      </c>
      <c r="AN18" s="15">
        <v>11</v>
      </c>
      <c r="AO18" s="15">
        <v>12</v>
      </c>
      <c r="AR18" s="15">
        <v>1</v>
      </c>
      <c r="AS18" s="15">
        <v>2</v>
      </c>
      <c r="AT18" s="15">
        <v>3</v>
      </c>
      <c r="AU18" s="15">
        <v>4</v>
      </c>
      <c r="AV18" s="15">
        <v>5</v>
      </c>
      <c r="AW18" s="15">
        <v>6</v>
      </c>
      <c r="AX18" s="15">
        <v>7</v>
      </c>
      <c r="AY18" s="15">
        <v>8</v>
      </c>
      <c r="AZ18" s="15">
        <v>9</v>
      </c>
      <c r="BA18" s="15">
        <v>10</v>
      </c>
      <c r="BB18" s="15">
        <v>11</v>
      </c>
      <c r="BC18" s="15">
        <v>12</v>
      </c>
      <c r="BF18" s="15">
        <v>1</v>
      </c>
      <c r="BG18" s="15">
        <v>2</v>
      </c>
      <c r="BH18" s="15">
        <v>3</v>
      </c>
      <c r="BI18" s="15">
        <v>4</v>
      </c>
      <c r="BJ18" s="15">
        <v>5</v>
      </c>
      <c r="BK18" s="15">
        <v>6</v>
      </c>
      <c r="BL18" s="15">
        <v>7</v>
      </c>
      <c r="BM18" s="15">
        <v>8</v>
      </c>
      <c r="BN18" s="15">
        <v>9</v>
      </c>
      <c r="BO18" s="15">
        <v>10</v>
      </c>
      <c r="BP18" s="15">
        <v>11</v>
      </c>
      <c r="BQ18" s="15">
        <v>12</v>
      </c>
      <c r="BT18" s="15">
        <v>1</v>
      </c>
      <c r="BU18" s="15">
        <v>2</v>
      </c>
      <c r="BV18" s="15">
        <v>3</v>
      </c>
      <c r="BW18" s="15">
        <v>4</v>
      </c>
      <c r="BX18" s="15">
        <v>5</v>
      </c>
      <c r="BY18" s="15">
        <v>6</v>
      </c>
      <c r="BZ18" s="15">
        <v>7</v>
      </c>
      <c r="CA18" s="15">
        <v>8</v>
      </c>
      <c r="CB18" s="15">
        <v>9</v>
      </c>
      <c r="CC18" s="15">
        <v>10</v>
      </c>
      <c r="CD18" s="15">
        <v>11</v>
      </c>
      <c r="CE18" s="15">
        <v>12</v>
      </c>
    </row>
    <row r="19" spans="1:83" x14ac:dyDescent="0.2">
      <c r="A19" s="15" t="s">
        <v>5</v>
      </c>
      <c r="B19" s="46">
        <v>4948</v>
      </c>
      <c r="C19" s="47">
        <v>8845</v>
      </c>
      <c r="D19" s="47">
        <v>2194</v>
      </c>
      <c r="E19" s="47">
        <v>5528</v>
      </c>
      <c r="F19" s="47">
        <v>34750</v>
      </c>
      <c r="G19" s="47">
        <v>4592</v>
      </c>
      <c r="H19" s="47">
        <v>8518</v>
      </c>
      <c r="I19" s="47">
        <v>4202</v>
      </c>
      <c r="J19" s="47">
        <v>10182</v>
      </c>
      <c r="K19" s="47">
        <v>4162</v>
      </c>
      <c r="L19" s="47">
        <v>6059</v>
      </c>
      <c r="M19" s="48">
        <v>5709</v>
      </c>
      <c r="O19" s="15" t="s">
        <v>5</v>
      </c>
      <c r="P19" s="46">
        <v>12866</v>
      </c>
      <c r="Q19" s="47">
        <v>4384</v>
      </c>
      <c r="R19" s="47">
        <v>4097</v>
      </c>
      <c r="S19" s="47">
        <v>2717</v>
      </c>
      <c r="T19" s="47">
        <v>4957</v>
      </c>
      <c r="U19" s="47">
        <v>6237</v>
      </c>
      <c r="V19" s="47">
        <v>6287</v>
      </c>
      <c r="W19" s="47">
        <v>5728</v>
      </c>
      <c r="X19" s="47">
        <v>6738</v>
      </c>
      <c r="Y19" s="47">
        <v>5313</v>
      </c>
      <c r="Z19" s="47">
        <v>7580</v>
      </c>
      <c r="AA19" s="48">
        <v>12818</v>
      </c>
      <c r="AC19" s="15" t="s">
        <v>5</v>
      </c>
      <c r="AD19" s="46">
        <v>5381</v>
      </c>
      <c r="AE19" s="47">
        <v>8960</v>
      </c>
      <c r="AF19" s="47">
        <v>5507</v>
      </c>
      <c r="AG19" s="47">
        <v>7200</v>
      </c>
      <c r="AH19" s="47">
        <v>11141</v>
      </c>
      <c r="AI19" s="47">
        <v>6123</v>
      </c>
      <c r="AJ19" s="47">
        <v>4427</v>
      </c>
      <c r="AK19" s="47">
        <v>7442</v>
      </c>
      <c r="AL19" s="47">
        <v>7540</v>
      </c>
      <c r="AM19" s="47">
        <v>4270</v>
      </c>
      <c r="AN19" s="47">
        <v>6477</v>
      </c>
      <c r="AO19" s="48">
        <v>4272</v>
      </c>
      <c r="AQ19" s="15" t="s">
        <v>5</v>
      </c>
      <c r="AR19" s="46">
        <v>12461</v>
      </c>
      <c r="AS19" s="47">
        <v>3463</v>
      </c>
      <c r="AT19" s="47">
        <v>3366</v>
      </c>
      <c r="AU19" s="47">
        <v>5341</v>
      </c>
      <c r="AV19" s="47">
        <v>5830</v>
      </c>
      <c r="AW19" s="47">
        <v>9807</v>
      </c>
      <c r="AX19" s="47">
        <v>8646</v>
      </c>
      <c r="AY19" s="47">
        <v>8160</v>
      </c>
      <c r="AZ19" s="47">
        <v>5884</v>
      </c>
      <c r="BA19" s="47">
        <v>7589</v>
      </c>
      <c r="BB19" s="47">
        <v>8870</v>
      </c>
      <c r="BC19" s="48">
        <v>5931</v>
      </c>
      <c r="BE19" s="15" t="s">
        <v>5</v>
      </c>
      <c r="BF19" s="46">
        <v>5948</v>
      </c>
      <c r="BG19" s="47">
        <v>4759</v>
      </c>
      <c r="BH19" s="47">
        <v>3804</v>
      </c>
      <c r="BI19" s="47">
        <v>6371</v>
      </c>
      <c r="BJ19" s="47">
        <v>6291</v>
      </c>
      <c r="BK19" s="47">
        <v>5034</v>
      </c>
      <c r="BL19" s="47">
        <v>4920</v>
      </c>
      <c r="BM19" s="47">
        <v>9956</v>
      </c>
      <c r="BN19" s="47">
        <v>4843</v>
      </c>
      <c r="BO19" s="47">
        <v>5887</v>
      </c>
      <c r="BP19" s="47">
        <v>5135</v>
      </c>
      <c r="BQ19" s="48">
        <v>6866</v>
      </c>
      <c r="BS19" s="15" t="s">
        <v>5</v>
      </c>
      <c r="BT19" s="46">
        <v>7556</v>
      </c>
      <c r="BU19" s="47">
        <v>4408</v>
      </c>
      <c r="BV19" s="47">
        <v>2125</v>
      </c>
      <c r="BW19" s="47">
        <v>5996</v>
      </c>
      <c r="BX19" s="47">
        <v>8793</v>
      </c>
      <c r="BY19" s="47">
        <v>3960</v>
      </c>
      <c r="BZ19" s="47">
        <v>4435</v>
      </c>
      <c r="CA19" s="47">
        <v>4045</v>
      </c>
      <c r="CB19" s="47">
        <v>7724</v>
      </c>
      <c r="CC19" s="47">
        <v>3474</v>
      </c>
      <c r="CD19" s="47">
        <v>5648</v>
      </c>
      <c r="CE19" s="48">
        <v>8451</v>
      </c>
    </row>
    <row r="20" spans="1:83" x14ac:dyDescent="0.2">
      <c r="A20" s="15" t="s">
        <v>7</v>
      </c>
      <c r="B20" s="16">
        <v>4300</v>
      </c>
      <c r="C20" s="17">
        <v>2842</v>
      </c>
      <c r="D20" s="17">
        <v>3972</v>
      </c>
      <c r="E20" s="17">
        <v>7709</v>
      </c>
      <c r="F20" s="17">
        <v>2603</v>
      </c>
      <c r="G20" s="17">
        <v>4393</v>
      </c>
      <c r="H20" s="17">
        <v>15542</v>
      </c>
      <c r="I20" s="17">
        <v>5617</v>
      </c>
      <c r="J20" s="17">
        <v>5428</v>
      </c>
      <c r="K20" s="17">
        <v>4981</v>
      </c>
      <c r="L20" s="17">
        <v>3984</v>
      </c>
      <c r="M20" s="18">
        <v>8210</v>
      </c>
      <c r="O20" s="15" t="s">
        <v>7</v>
      </c>
      <c r="P20" s="16">
        <v>5853</v>
      </c>
      <c r="Q20" s="17">
        <v>6196</v>
      </c>
      <c r="R20" s="17">
        <v>8506</v>
      </c>
      <c r="S20" s="17">
        <v>3521</v>
      </c>
      <c r="T20" s="17">
        <v>3158</v>
      </c>
      <c r="U20" s="17">
        <v>7532</v>
      </c>
      <c r="V20" s="17">
        <v>3709</v>
      </c>
      <c r="W20" s="17">
        <v>4436</v>
      </c>
      <c r="X20" s="17">
        <v>6680</v>
      </c>
      <c r="Y20" s="17">
        <v>12900</v>
      </c>
      <c r="Z20" s="17">
        <v>11403</v>
      </c>
      <c r="AA20" s="18">
        <v>7162</v>
      </c>
      <c r="AC20" s="15" t="s">
        <v>7</v>
      </c>
      <c r="AD20" s="16">
        <v>13502</v>
      </c>
      <c r="AE20" s="17">
        <v>6336</v>
      </c>
      <c r="AF20" s="17">
        <v>14979</v>
      </c>
      <c r="AG20" s="17">
        <v>13770</v>
      </c>
      <c r="AH20" s="17">
        <v>4494</v>
      </c>
      <c r="AI20" s="17">
        <v>13837</v>
      </c>
      <c r="AJ20" s="17">
        <v>4135</v>
      </c>
      <c r="AK20" s="17">
        <v>11647</v>
      </c>
      <c r="AL20" s="17">
        <v>4030</v>
      </c>
      <c r="AM20" s="17">
        <v>7253</v>
      </c>
      <c r="AN20" s="17">
        <v>10755</v>
      </c>
      <c r="AO20" s="18">
        <v>5663</v>
      </c>
      <c r="AQ20" s="15" t="s">
        <v>7</v>
      </c>
      <c r="AR20" s="16">
        <v>7786</v>
      </c>
      <c r="AS20" s="17">
        <v>3095</v>
      </c>
      <c r="AT20" s="17">
        <v>8051</v>
      </c>
      <c r="AU20" s="17">
        <v>5431</v>
      </c>
      <c r="AV20" s="17">
        <v>4948</v>
      </c>
      <c r="AW20" s="17">
        <v>5158</v>
      </c>
      <c r="AX20" s="17">
        <v>5090</v>
      </c>
      <c r="AY20" s="17">
        <v>8177</v>
      </c>
      <c r="AZ20" s="17">
        <v>10282</v>
      </c>
      <c r="BA20" s="17">
        <v>5097</v>
      </c>
      <c r="BB20" s="17">
        <v>15090</v>
      </c>
      <c r="BC20" s="18">
        <v>9843</v>
      </c>
      <c r="BE20" s="15" t="s">
        <v>7</v>
      </c>
      <c r="BF20" s="16">
        <v>5333</v>
      </c>
      <c r="BG20" s="17">
        <v>12259</v>
      </c>
      <c r="BH20" s="17">
        <v>9978</v>
      </c>
      <c r="BI20" s="17">
        <v>10808</v>
      </c>
      <c r="BJ20" s="17">
        <v>10157</v>
      </c>
      <c r="BK20" s="17">
        <v>6598</v>
      </c>
      <c r="BL20" s="17">
        <v>8870</v>
      </c>
      <c r="BM20" s="17">
        <v>9359</v>
      </c>
      <c r="BN20" s="17">
        <v>5605</v>
      </c>
      <c r="BO20" s="17">
        <v>3808</v>
      </c>
      <c r="BP20" s="17">
        <v>9291</v>
      </c>
      <c r="BQ20" s="18">
        <v>8865</v>
      </c>
      <c r="BS20" s="15" t="s">
        <v>7</v>
      </c>
      <c r="BT20" s="16">
        <v>3900</v>
      </c>
      <c r="BU20" s="17">
        <v>3649</v>
      </c>
      <c r="BV20" s="17">
        <v>22133</v>
      </c>
      <c r="BW20" s="17">
        <v>4972</v>
      </c>
      <c r="BX20" s="17">
        <v>10765</v>
      </c>
      <c r="BY20" s="17">
        <v>6520</v>
      </c>
      <c r="BZ20" s="17">
        <v>10028</v>
      </c>
      <c r="CA20" s="17">
        <v>8970</v>
      </c>
      <c r="CB20" s="17">
        <v>5441</v>
      </c>
      <c r="CC20" s="17">
        <v>12781</v>
      </c>
      <c r="CD20" s="17">
        <v>7210</v>
      </c>
      <c r="CE20" s="18">
        <v>26605</v>
      </c>
    </row>
    <row r="21" spans="1:83" x14ac:dyDescent="0.2">
      <c r="A21" s="15" t="s">
        <v>8</v>
      </c>
      <c r="B21" s="16">
        <v>10578</v>
      </c>
      <c r="C21" s="17">
        <v>11511</v>
      </c>
      <c r="D21" s="17">
        <v>11744</v>
      </c>
      <c r="E21" s="17">
        <v>6457</v>
      </c>
      <c r="F21" s="17">
        <v>4415</v>
      </c>
      <c r="G21" s="17">
        <v>4418</v>
      </c>
      <c r="H21" s="17">
        <v>23050</v>
      </c>
      <c r="I21" s="17">
        <v>7269</v>
      </c>
      <c r="J21" s="17">
        <v>11939</v>
      </c>
      <c r="K21" s="17">
        <v>7371</v>
      </c>
      <c r="L21" s="17">
        <v>3652</v>
      </c>
      <c r="M21" s="18">
        <v>4661</v>
      </c>
      <c r="O21" s="15" t="s">
        <v>8</v>
      </c>
      <c r="P21" s="16">
        <v>5700</v>
      </c>
      <c r="Q21" s="17">
        <v>16025</v>
      </c>
      <c r="R21" s="17">
        <v>8451</v>
      </c>
      <c r="S21" s="17">
        <v>10410</v>
      </c>
      <c r="T21" s="17">
        <v>2929</v>
      </c>
      <c r="U21" s="17">
        <v>3319</v>
      </c>
      <c r="V21" s="17">
        <v>7416</v>
      </c>
      <c r="W21" s="17">
        <v>37791</v>
      </c>
      <c r="X21" s="17">
        <v>8125</v>
      </c>
      <c r="Y21" s="17">
        <v>6741</v>
      </c>
      <c r="Z21" s="17">
        <v>7217</v>
      </c>
      <c r="AA21" s="18">
        <v>7985</v>
      </c>
      <c r="AC21" s="15" t="s">
        <v>8</v>
      </c>
      <c r="AD21" s="16">
        <v>9203</v>
      </c>
      <c r="AE21" s="17">
        <v>6553</v>
      </c>
      <c r="AF21" s="17">
        <v>7074</v>
      </c>
      <c r="AG21" s="17">
        <v>7038</v>
      </c>
      <c r="AH21" s="17">
        <v>7196</v>
      </c>
      <c r="AI21" s="17">
        <v>9263</v>
      </c>
      <c r="AJ21" s="17">
        <v>2408</v>
      </c>
      <c r="AK21" s="17">
        <v>6554</v>
      </c>
      <c r="AL21" s="17">
        <v>11070</v>
      </c>
      <c r="AM21" s="17">
        <v>136244</v>
      </c>
      <c r="AN21" s="17">
        <v>16562</v>
      </c>
      <c r="AO21" s="18">
        <v>20393</v>
      </c>
      <c r="AQ21" s="15" t="s">
        <v>8</v>
      </c>
      <c r="AR21" s="16">
        <v>5244</v>
      </c>
      <c r="AS21" s="17">
        <v>6624</v>
      </c>
      <c r="AT21" s="17">
        <v>18263</v>
      </c>
      <c r="AU21" s="17">
        <v>7356</v>
      </c>
      <c r="AV21" s="17">
        <v>6361</v>
      </c>
      <c r="AW21" s="17">
        <v>5456</v>
      </c>
      <c r="AX21" s="17">
        <v>20871</v>
      </c>
      <c r="AY21" s="17">
        <v>5922</v>
      </c>
      <c r="AZ21" s="17">
        <v>6625</v>
      </c>
      <c r="BA21" s="17">
        <v>10128</v>
      </c>
      <c r="BB21" s="17">
        <v>13083</v>
      </c>
      <c r="BC21" s="18">
        <v>13785</v>
      </c>
      <c r="BE21" s="15" t="s">
        <v>8</v>
      </c>
      <c r="BF21" s="16">
        <v>5013</v>
      </c>
      <c r="BG21" s="17">
        <v>27444</v>
      </c>
      <c r="BH21" s="17">
        <v>6765</v>
      </c>
      <c r="BI21" s="17">
        <v>7146</v>
      </c>
      <c r="BJ21" s="17">
        <v>19044</v>
      </c>
      <c r="BK21" s="17">
        <v>10714</v>
      </c>
      <c r="BL21" s="17">
        <v>2992</v>
      </c>
      <c r="BM21" s="17">
        <v>6059</v>
      </c>
      <c r="BN21" s="17">
        <v>3447</v>
      </c>
      <c r="BO21" s="17">
        <v>3758</v>
      </c>
      <c r="BP21" s="17">
        <v>4125</v>
      </c>
      <c r="BQ21" s="18">
        <v>7843</v>
      </c>
      <c r="BS21" s="15" t="s">
        <v>8</v>
      </c>
      <c r="BT21" s="16">
        <v>5042</v>
      </c>
      <c r="BU21" s="17">
        <v>3521</v>
      </c>
      <c r="BV21" s="17">
        <v>5791</v>
      </c>
      <c r="BW21" s="17">
        <v>8875</v>
      </c>
      <c r="BX21" s="17">
        <v>8458</v>
      </c>
      <c r="BY21" s="17">
        <v>3475</v>
      </c>
      <c r="BZ21" s="17">
        <v>3217</v>
      </c>
      <c r="CA21" s="17">
        <v>6872</v>
      </c>
      <c r="CB21" s="17">
        <v>4608</v>
      </c>
      <c r="CC21" s="17">
        <v>5412</v>
      </c>
      <c r="CD21" s="17">
        <v>5816</v>
      </c>
      <c r="CE21" s="18">
        <v>8431</v>
      </c>
    </row>
    <row r="22" spans="1:83" x14ac:dyDescent="0.2">
      <c r="A22" s="15" t="s">
        <v>9</v>
      </c>
      <c r="B22" s="16">
        <v>12912</v>
      </c>
      <c r="C22" s="17">
        <v>8365</v>
      </c>
      <c r="D22" s="17">
        <v>18255</v>
      </c>
      <c r="E22" s="17">
        <v>9532</v>
      </c>
      <c r="F22" s="17">
        <v>16252</v>
      </c>
      <c r="G22" s="17">
        <v>8366</v>
      </c>
      <c r="H22" s="17">
        <v>13468</v>
      </c>
      <c r="I22" s="17">
        <v>44097</v>
      </c>
      <c r="J22" s="17">
        <v>20555</v>
      </c>
      <c r="K22" s="17">
        <v>4403</v>
      </c>
      <c r="L22" s="17">
        <v>9666</v>
      </c>
      <c r="M22" s="18">
        <v>6219</v>
      </c>
      <c r="O22" s="15" t="s">
        <v>9</v>
      </c>
      <c r="P22" s="16">
        <v>7395</v>
      </c>
      <c r="Q22" s="17">
        <v>5079</v>
      </c>
      <c r="R22" s="17">
        <v>3789</v>
      </c>
      <c r="S22" s="17">
        <v>5343</v>
      </c>
      <c r="T22" s="17">
        <v>2742</v>
      </c>
      <c r="U22" s="17">
        <v>1600</v>
      </c>
      <c r="V22" s="17">
        <v>4361</v>
      </c>
      <c r="W22" s="17">
        <v>5225</v>
      </c>
      <c r="X22" s="17">
        <v>5515</v>
      </c>
      <c r="Y22" s="17">
        <v>12174</v>
      </c>
      <c r="Z22" s="17">
        <v>7891</v>
      </c>
      <c r="AA22" s="18">
        <v>4422</v>
      </c>
      <c r="AC22" s="15" t="s">
        <v>9</v>
      </c>
      <c r="AD22" s="16">
        <v>5029</v>
      </c>
      <c r="AE22" s="17">
        <v>6534</v>
      </c>
      <c r="AF22" s="17">
        <v>4355</v>
      </c>
      <c r="AG22" s="17">
        <v>12241</v>
      </c>
      <c r="AH22" s="17">
        <v>11478</v>
      </c>
      <c r="AI22" s="17">
        <v>3605</v>
      </c>
      <c r="AJ22" s="17">
        <v>6619</v>
      </c>
      <c r="AK22" s="17">
        <v>8026</v>
      </c>
      <c r="AL22" s="17">
        <v>7480</v>
      </c>
      <c r="AM22" s="17">
        <v>18689</v>
      </c>
      <c r="AN22" s="17">
        <v>23312</v>
      </c>
      <c r="AO22" s="18">
        <v>53493</v>
      </c>
      <c r="AQ22" s="15" t="s">
        <v>9</v>
      </c>
      <c r="AR22" s="16">
        <v>7995</v>
      </c>
      <c r="AS22" s="17">
        <v>14673</v>
      </c>
      <c r="AT22" s="17">
        <v>4818</v>
      </c>
      <c r="AU22" s="17">
        <v>4213</v>
      </c>
      <c r="AV22" s="17">
        <v>5024</v>
      </c>
      <c r="AW22" s="17">
        <v>3703</v>
      </c>
      <c r="AX22" s="17">
        <v>49502</v>
      </c>
      <c r="AY22" s="17">
        <v>20607</v>
      </c>
      <c r="AZ22" s="17">
        <v>11252</v>
      </c>
      <c r="BA22" s="17">
        <v>34175</v>
      </c>
      <c r="BB22" s="17">
        <v>7459</v>
      </c>
      <c r="BC22" s="18">
        <v>8119</v>
      </c>
      <c r="BE22" s="15" t="s">
        <v>9</v>
      </c>
      <c r="BF22" s="16">
        <v>10420</v>
      </c>
      <c r="BG22" s="17">
        <v>11100</v>
      </c>
      <c r="BH22" s="17">
        <v>6020</v>
      </c>
      <c r="BI22" s="17">
        <v>12806</v>
      </c>
      <c r="BJ22" s="17">
        <v>9087</v>
      </c>
      <c r="BK22" s="17">
        <v>16397</v>
      </c>
      <c r="BL22" s="17">
        <v>2186</v>
      </c>
      <c r="BM22" s="17">
        <v>5188</v>
      </c>
      <c r="BN22" s="17">
        <v>12880</v>
      </c>
      <c r="BO22" s="17">
        <v>3746</v>
      </c>
      <c r="BP22" s="17">
        <v>4804</v>
      </c>
      <c r="BQ22" s="18">
        <v>7455</v>
      </c>
      <c r="BS22" s="15" t="s">
        <v>9</v>
      </c>
      <c r="BT22" s="16">
        <v>4710</v>
      </c>
      <c r="BU22" s="17">
        <v>3311</v>
      </c>
      <c r="BV22" s="17">
        <v>5566</v>
      </c>
      <c r="BW22" s="17">
        <v>7543</v>
      </c>
      <c r="BX22" s="17">
        <v>4407</v>
      </c>
      <c r="BY22" s="17">
        <v>2645</v>
      </c>
      <c r="BZ22" s="17">
        <v>2346</v>
      </c>
      <c r="CA22" s="17">
        <v>4711</v>
      </c>
      <c r="CB22" s="17">
        <v>6964</v>
      </c>
      <c r="CC22" s="17">
        <v>5666</v>
      </c>
      <c r="CD22" s="17">
        <v>10704</v>
      </c>
      <c r="CE22" s="18">
        <v>7255</v>
      </c>
    </row>
    <row r="23" spans="1:83" x14ac:dyDescent="0.2">
      <c r="A23" s="15" t="s">
        <v>10</v>
      </c>
      <c r="B23" s="16">
        <v>100572</v>
      </c>
      <c r="C23" s="17">
        <v>26895</v>
      </c>
      <c r="D23" s="17">
        <v>59480</v>
      </c>
      <c r="E23" s="17">
        <v>13647</v>
      </c>
      <c r="F23" s="17">
        <v>23932</v>
      </c>
      <c r="G23" s="17">
        <v>14936</v>
      </c>
      <c r="H23" s="17">
        <v>34580</v>
      </c>
      <c r="I23" s="17">
        <v>51551</v>
      </c>
      <c r="J23" s="17">
        <v>59622</v>
      </c>
      <c r="K23" s="17">
        <v>12630</v>
      </c>
      <c r="L23" s="17">
        <v>3613</v>
      </c>
      <c r="M23" s="18">
        <v>4803</v>
      </c>
      <c r="O23" s="15" t="s">
        <v>10</v>
      </c>
      <c r="P23" s="16">
        <v>9302</v>
      </c>
      <c r="Q23" s="17">
        <v>6024</v>
      </c>
      <c r="R23" s="17">
        <v>5984</v>
      </c>
      <c r="S23" s="17">
        <v>12995</v>
      </c>
      <c r="T23" s="17">
        <v>3610</v>
      </c>
      <c r="U23" s="17">
        <v>2949</v>
      </c>
      <c r="V23" s="17">
        <v>3285</v>
      </c>
      <c r="W23" s="17">
        <v>3303</v>
      </c>
      <c r="X23" s="17">
        <v>5583</v>
      </c>
      <c r="Y23" s="17">
        <v>5788</v>
      </c>
      <c r="Z23" s="17">
        <v>9776</v>
      </c>
      <c r="AA23" s="18">
        <v>7665</v>
      </c>
      <c r="AC23" s="15" t="s">
        <v>10</v>
      </c>
      <c r="AD23" s="16">
        <v>8231</v>
      </c>
      <c r="AE23" s="17">
        <v>9969</v>
      </c>
      <c r="AF23" s="17">
        <v>7959</v>
      </c>
      <c r="AG23" s="17">
        <v>11532</v>
      </c>
      <c r="AH23" s="17">
        <v>10007</v>
      </c>
      <c r="AI23" s="17">
        <v>40984</v>
      </c>
      <c r="AJ23" s="17">
        <v>4604</v>
      </c>
      <c r="AK23" s="17">
        <v>13214</v>
      </c>
      <c r="AL23" s="17">
        <v>5790</v>
      </c>
      <c r="AM23" s="17">
        <v>25737</v>
      </c>
      <c r="AN23" s="17">
        <v>24799</v>
      </c>
      <c r="AO23" s="18">
        <v>101309</v>
      </c>
      <c r="AQ23" s="15" t="s">
        <v>10</v>
      </c>
      <c r="AR23" s="16">
        <v>6990</v>
      </c>
      <c r="AS23" s="17">
        <v>4383</v>
      </c>
      <c r="AT23" s="17">
        <v>5155</v>
      </c>
      <c r="AU23" s="17">
        <v>9770</v>
      </c>
      <c r="AV23" s="17">
        <v>4137</v>
      </c>
      <c r="AW23" s="17">
        <v>4911</v>
      </c>
      <c r="AX23" s="17">
        <v>19207</v>
      </c>
      <c r="AY23" s="17">
        <v>24562</v>
      </c>
      <c r="AZ23" s="17">
        <v>21696</v>
      </c>
      <c r="BA23" s="17">
        <v>11252</v>
      </c>
      <c r="BB23" s="17">
        <v>25672</v>
      </c>
      <c r="BC23" s="18">
        <v>88157</v>
      </c>
      <c r="BE23" s="15" t="s">
        <v>10</v>
      </c>
      <c r="BF23" s="16">
        <v>12650</v>
      </c>
      <c r="BG23" s="17">
        <v>6374</v>
      </c>
      <c r="BH23" s="17">
        <v>8667</v>
      </c>
      <c r="BI23" s="17">
        <v>98102</v>
      </c>
      <c r="BJ23" s="17">
        <v>32480</v>
      </c>
      <c r="BK23" s="17">
        <v>18221</v>
      </c>
      <c r="BL23" s="17">
        <v>8291</v>
      </c>
      <c r="BM23" s="17">
        <v>3169</v>
      </c>
      <c r="BN23" s="17">
        <v>16624</v>
      </c>
      <c r="BO23" s="17">
        <v>5748</v>
      </c>
      <c r="BP23" s="17">
        <v>8077</v>
      </c>
      <c r="BQ23" s="18">
        <v>3943</v>
      </c>
      <c r="BS23" s="15" t="s">
        <v>10</v>
      </c>
      <c r="BT23" s="16">
        <v>6075</v>
      </c>
      <c r="BU23" s="17">
        <v>4306</v>
      </c>
      <c r="BV23" s="17">
        <v>5041</v>
      </c>
      <c r="BW23" s="17">
        <v>6032</v>
      </c>
      <c r="BX23" s="17">
        <v>4971</v>
      </c>
      <c r="BY23" s="17">
        <v>2682</v>
      </c>
      <c r="BZ23" s="17">
        <v>2643</v>
      </c>
      <c r="CA23" s="17">
        <v>8138</v>
      </c>
      <c r="CB23" s="17">
        <v>6811</v>
      </c>
      <c r="CC23" s="17">
        <v>4305</v>
      </c>
      <c r="CD23" s="17">
        <v>11156</v>
      </c>
      <c r="CE23" s="18">
        <v>15278</v>
      </c>
    </row>
    <row r="24" spans="1:83" x14ac:dyDescent="0.2">
      <c r="A24" s="15" t="s">
        <v>11</v>
      </c>
      <c r="B24" s="16">
        <v>40840</v>
      </c>
      <c r="C24" s="17">
        <v>55945</v>
      </c>
      <c r="D24" s="17">
        <v>295694</v>
      </c>
      <c r="E24" s="17">
        <v>14185</v>
      </c>
      <c r="F24" s="17">
        <v>31714</v>
      </c>
      <c r="G24" s="17">
        <v>18311</v>
      </c>
      <c r="H24" s="17">
        <v>30092</v>
      </c>
      <c r="I24" s="17">
        <v>32441</v>
      </c>
      <c r="J24" s="17">
        <v>50301</v>
      </c>
      <c r="K24" s="17">
        <v>60097</v>
      </c>
      <c r="L24" s="17">
        <v>12023</v>
      </c>
      <c r="M24" s="18">
        <v>9639</v>
      </c>
      <c r="O24" s="15" t="s">
        <v>11</v>
      </c>
      <c r="P24" s="16">
        <v>11867</v>
      </c>
      <c r="Q24" s="17">
        <v>8402</v>
      </c>
      <c r="R24" s="17">
        <v>4810</v>
      </c>
      <c r="S24" s="17">
        <v>6037</v>
      </c>
      <c r="T24" s="17">
        <v>5639</v>
      </c>
      <c r="U24" s="17">
        <v>3307</v>
      </c>
      <c r="V24" s="17">
        <v>3581</v>
      </c>
      <c r="W24" s="17">
        <v>7425</v>
      </c>
      <c r="X24" s="17">
        <v>15166</v>
      </c>
      <c r="Y24" s="17">
        <v>9592</v>
      </c>
      <c r="Z24" s="17">
        <v>8310</v>
      </c>
      <c r="AA24" s="18">
        <v>16391</v>
      </c>
      <c r="AC24" s="15" t="s">
        <v>11</v>
      </c>
      <c r="AD24" s="16">
        <v>10013</v>
      </c>
      <c r="AE24" s="17">
        <v>4928</v>
      </c>
      <c r="AF24" s="17">
        <v>7647</v>
      </c>
      <c r="AG24" s="17">
        <v>40532</v>
      </c>
      <c r="AH24" s="17">
        <v>14463</v>
      </c>
      <c r="AI24" s="17">
        <v>32454</v>
      </c>
      <c r="AJ24" s="17">
        <v>5435</v>
      </c>
      <c r="AK24" s="17">
        <v>4943</v>
      </c>
      <c r="AL24" s="17">
        <v>8448</v>
      </c>
      <c r="AM24" s="17">
        <v>24499</v>
      </c>
      <c r="AN24" s="17">
        <v>30110</v>
      </c>
      <c r="AO24" s="18">
        <v>24780</v>
      </c>
      <c r="AQ24" s="15" t="s">
        <v>11</v>
      </c>
      <c r="AR24" s="16">
        <v>4495</v>
      </c>
      <c r="AS24" s="17">
        <v>5570</v>
      </c>
      <c r="AT24" s="17">
        <v>6656</v>
      </c>
      <c r="AU24" s="17">
        <v>5386</v>
      </c>
      <c r="AV24" s="17">
        <v>12933</v>
      </c>
      <c r="AW24" s="17">
        <v>3900</v>
      </c>
      <c r="AX24" s="17">
        <v>20460</v>
      </c>
      <c r="AY24" s="17">
        <v>40003</v>
      </c>
      <c r="AZ24" s="17">
        <v>100049</v>
      </c>
      <c r="BA24" s="17">
        <v>35471</v>
      </c>
      <c r="BB24" s="17">
        <v>57378</v>
      </c>
      <c r="BC24" s="18">
        <v>57822</v>
      </c>
      <c r="BE24" s="15" t="s">
        <v>11</v>
      </c>
      <c r="BF24" s="16">
        <v>30065</v>
      </c>
      <c r="BG24" s="17">
        <v>26948</v>
      </c>
      <c r="BH24" s="17">
        <v>16187</v>
      </c>
      <c r="BI24" s="17">
        <v>22168</v>
      </c>
      <c r="BJ24" s="17">
        <v>44190</v>
      </c>
      <c r="BK24" s="17">
        <v>26914</v>
      </c>
      <c r="BL24" s="17">
        <v>3591</v>
      </c>
      <c r="BM24" s="17">
        <v>4093</v>
      </c>
      <c r="BN24" s="17">
        <v>4868</v>
      </c>
      <c r="BO24" s="17">
        <v>4439</v>
      </c>
      <c r="BP24" s="17">
        <v>10237</v>
      </c>
      <c r="BQ24" s="18">
        <v>4274</v>
      </c>
      <c r="BS24" s="15" t="s">
        <v>11</v>
      </c>
      <c r="BT24" s="16">
        <v>5078</v>
      </c>
      <c r="BU24" s="17">
        <v>8178</v>
      </c>
      <c r="BV24" s="17">
        <v>9707</v>
      </c>
      <c r="BW24" s="17">
        <v>10433</v>
      </c>
      <c r="BX24" s="17">
        <v>7934</v>
      </c>
      <c r="BY24" s="17">
        <v>5202</v>
      </c>
      <c r="BZ24" s="17">
        <v>3035</v>
      </c>
      <c r="CA24" s="17">
        <v>4839</v>
      </c>
      <c r="CB24" s="17">
        <v>7986</v>
      </c>
      <c r="CC24" s="17">
        <v>9316</v>
      </c>
      <c r="CD24" s="17">
        <v>16075</v>
      </c>
      <c r="CE24" s="18">
        <v>7810</v>
      </c>
    </row>
    <row r="25" spans="1:83" x14ac:dyDescent="0.2">
      <c r="A25" s="15" t="s">
        <v>12</v>
      </c>
      <c r="B25" s="16">
        <v>97335</v>
      </c>
      <c r="C25" s="17">
        <v>70196</v>
      </c>
      <c r="D25" s="17">
        <v>27183</v>
      </c>
      <c r="E25" s="17">
        <v>10375</v>
      </c>
      <c r="F25" s="17">
        <v>20351</v>
      </c>
      <c r="G25" s="17">
        <v>84456</v>
      </c>
      <c r="H25" s="17">
        <v>79534</v>
      </c>
      <c r="I25" s="17">
        <v>95544</v>
      </c>
      <c r="J25" s="17">
        <v>62783</v>
      </c>
      <c r="K25" s="17">
        <v>38893</v>
      </c>
      <c r="L25" s="17">
        <v>12957</v>
      </c>
      <c r="M25" s="18">
        <v>4644</v>
      </c>
      <c r="O25" s="15" t="s">
        <v>12</v>
      </c>
      <c r="P25" s="16">
        <v>17254</v>
      </c>
      <c r="Q25" s="17">
        <v>18164</v>
      </c>
      <c r="R25" s="17">
        <v>8454</v>
      </c>
      <c r="S25" s="17">
        <v>7123</v>
      </c>
      <c r="T25" s="17">
        <v>6540</v>
      </c>
      <c r="U25" s="17">
        <v>8401</v>
      </c>
      <c r="V25" s="17">
        <v>4680</v>
      </c>
      <c r="W25" s="17">
        <v>3997</v>
      </c>
      <c r="X25" s="17">
        <v>3982</v>
      </c>
      <c r="Y25" s="17">
        <v>34108</v>
      </c>
      <c r="Z25" s="17">
        <v>82337</v>
      </c>
      <c r="AA25" s="18">
        <v>20197</v>
      </c>
      <c r="AC25" s="15" t="s">
        <v>12</v>
      </c>
      <c r="AD25" s="16">
        <v>15807</v>
      </c>
      <c r="AE25" s="17">
        <v>8089</v>
      </c>
      <c r="AF25" s="17">
        <v>13158</v>
      </c>
      <c r="AG25" s="17">
        <v>105001</v>
      </c>
      <c r="AH25" s="17">
        <v>58209</v>
      </c>
      <c r="AI25" s="17">
        <v>34210</v>
      </c>
      <c r="AJ25" s="17">
        <v>18735</v>
      </c>
      <c r="AK25" s="17">
        <v>8607</v>
      </c>
      <c r="AL25" s="17">
        <v>10770</v>
      </c>
      <c r="AM25" s="17">
        <v>155200</v>
      </c>
      <c r="AN25" s="17">
        <v>53557</v>
      </c>
      <c r="AO25" s="18">
        <v>36848</v>
      </c>
      <c r="AQ25" s="15" t="s">
        <v>12</v>
      </c>
      <c r="AR25" s="16">
        <v>8251</v>
      </c>
      <c r="AS25" s="17">
        <v>6296</v>
      </c>
      <c r="AT25" s="17">
        <v>4527</v>
      </c>
      <c r="AU25" s="17">
        <v>8967</v>
      </c>
      <c r="AV25" s="17">
        <v>14099</v>
      </c>
      <c r="AW25" s="17">
        <v>5278</v>
      </c>
      <c r="AX25" s="17">
        <v>56798</v>
      </c>
      <c r="AY25" s="17">
        <v>54465</v>
      </c>
      <c r="AZ25" s="17">
        <v>49045</v>
      </c>
      <c r="BA25" s="17">
        <v>50785</v>
      </c>
      <c r="BB25" s="17">
        <v>52621</v>
      </c>
      <c r="BC25" s="18">
        <v>25048</v>
      </c>
      <c r="BE25" s="15" t="s">
        <v>12</v>
      </c>
      <c r="BF25" s="16">
        <v>58317</v>
      </c>
      <c r="BG25" s="17">
        <v>38178</v>
      </c>
      <c r="BH25" s="17">
        <v>22180</v>
      </c>
      <c r="BI25" s="17">
        <v>21949</v>
      </c>
      <c r="BJ25" s="17">
        <v>122642</v>
      </c>
      <c r="BK25" s="17">
        <v>71553</v>
      </c>
      <c r="BL25" s="17">
        <v>11483</v>
      </c>
      <c r="BM25" s="17">
        <v>12128</v>
      </c>
      <c r="BN25" s="17">
        <v>10194</v>
      </c>
      <c r="BO25" s="17">
        <v>9272</v>
      </c>
      <c r="BP25" s="17">
        <v>9221</v>
      </c>
      <c r="BQ25" s="18">
        <v>8494</v>
      </c>
      <c r="BS25" s="15" t="s">
        <v>12</v>
      </c>
      <c r="BT25" s="16">
        <v>11377</v>
      </c>
      <c r="BU25" s="17">
        <v>4554</v>
      </c>
      <c r="BV25" s="17">
        <v>4725</v>
      </c>
      <c r="BW25" s="17">
        <v>5569</v>
      </c>
      <c r="BX25" s="17">
        <v>5037</v>
      </c>
      <c r="BY25" s="17">
        <v>3801</v>
      </c>
      <c r="BZ25" s="17">
        <v>5895</v>
      </c>
      <c r="CA25" s="17">
        <v>7209</v>
      </c>
      <c r="CB25" s="17">
        <v>7623</v>
      </c>
      <c r="CC25" s="17">
        <v>14866</v>
      </c>
      <c r="CD25" s="17">
        <v>8020</v>
      </c>
      <c r="CE25" s="18">
        <v>12612</v>
      </c>
    </row>
    <row r="26" spans="1:83" x14ac:dyDescent="0.2">
      <c r="A26" s="15" t="s">
        <v>13</v>
      </c>
      <c r="B26" s="19">
        <v>10884</v>
      </c>
      <c r="C26" s="20">
        <v>34184</v>
      </c>
      <c r="D26" s="20">
        <v>65744</v>
      </c>
      <c r="E26" s="20">
        <v>42524</v>
      </c>
      <c r="F26" s="20">
        <v>26764</v>
      </c>
      <c r="G26" s="20">
        <v>39217</v>
      </c>
      <c r="H26" s="20">
        <v>48036</v>
      </c>
      <c r="I26" s="20">
        <v>43815</v>
      </c>
      <c r="J26" s="20">
        <v>68507</v>
      </c>
      <c r="K26" s="20">
        <v>14393</v>
      </c>
      <c r="L26" s="20">
        <v>12678</v>
      </c>
      <c r="M26" s="21">
        <v>1161</v>
      </c>
      <c r="O26" s="15" t="s">
        <v>13</v>
      </c>
      <c r="P26" s="19">
        <v>7295</v>
      </c>
      <c r="Q26" s="20">
        <v>7893</v>
      </c>
      <c r="R26" s="20">
        <v>40352</v>
      </c>
      <c r="S26" s="20">
        <v>5835</v>
      </c>
      <c r="T26" s="20">
        <v>6035</v>
      </c>
      <c r="U26" s="20">
        <v>9631</v>
      </c>
      <c r="V26" s="20">
        <v>4576</v>
      </c>
      <c r="W26" s="20">
        <v>9387</v>
      </c>
      <c r="X26" s="20">
        <v>9250</v>
      </c>
      <c r="Y26" s="20">
        <v>13478</v>
      </c>
      <c r="Z26" s="20">
        <v>13428</v>
      </c>
      <c r="AA26" s="21">
        <v>34382</v>
      </c>
      <c r="AC26" s="15" t="s">
        <v>13</v>
      </c>
      <c r="AD26" s="19">
        <v>5409</v>
      </c>
      <c r="AE26" s="20">
        <v>9561</v>
      </c>
      <c r="AF26" s="20">
        <v>4191</v>
      </c>
      <c r="AG26" s="20">
        <v>63104</v>
      </c>
      <c r="AH26" s="20">
        <v>40836</v>
      </c>
      <c r="AI26" s="20">
        <v>32739</v>
      </c>
      <c r="AJ26" s="20">
        <v>5503</v>
      </c>
      <c r="AK26" s="20">
        <v>12600</v>
      </c>
      <c r="AL26" s="20">
        <v>9519</v>
      </c>
      <c r="AM26" s="20">
        <v>35200</v>
      </c>
      <c r="AN26" s="20">
        <v>54672</v>
      </c>
      <c r="AO26" s="21">
        <v>52994</v>
      </c>
      <c r="AQ26" s="15" t="s">
        <v>13</v>
      </c>
      <c r="AR26" s="19">
        <v>7182</v>
      </c>
      <c r="AS26" s="20">
        <v>4648</v>
      </c>
      <c r="AT26" s="20">
        <v>4238</v>
      </c>
      <c r="AU26" s="20">
        <v>9701</v>
      </c>
      <c r="AV26" s="20">
        <v>14570</v>
      </c>
      <c r="AW26" s="20">
        <v>15390</v>
      </c>
      <c r="AX26" s="20">
        <v>87036</v>
      </c>
      <c r="AY26" s="20">
        <v>46421</v>
      </c>
      <c r="AZ26" s="20">
        <v>52312</v>
      </c>
      <c r="BA26" s="20">
        <v>41992</v>
      </c>
      <c r="BB26" s="20">
        <v>63678</v>
      </c>
      <c r="BC26" s="21">
        <v>103107</v>
      </c>
      <c r="BE26" s="15" t="s">
        <v>13</v>
      </c>
      <c r="BF26" s="19">
        <v>18392</v>
      </c>
      <c r="BG26" s="20">
        <v>36608</v>
      </c>
      <c r="BH26" s="20">
        <v>23084</v>
      </c>
      <c r="BI26" s="20">
        <v>39787</v>
      </c>
      <c r="BJ26" s="20">
        <v>98958</v>
      </c>
      <c r="BK26" s="20">
        <v>46646</v>
      </c>
      <c r="BL26" s="20">
        <v>11590</v>
      </c>
      <c r="BM26" s="20">
        <v>12211</v>
      </c>
      <c r="BN26" s="20">
        <v>14193</v>
      </c>
      <c r="BO26" s="20">
        <v>8831</v>
      </c>
      <c r="BP26" s="20">
        <v>11227</v>
      </c>
      <c r="BQ26" s="21">
        <v>14957</v>
      </c>
      <c r="BS26" s="15" t="s">
        <v>13</v>
      </c>
      <c r="BT26" s="19">
        <v>30420</v>
      </c>
      <c r="BU26" s="20">
        <v>28476</v>
      </c>
      <c r="BV26" s="20">
        <v>7442</v>
      </c>
      <c r="BW26" s="20">
        <v>15280</v>
      </c>
      <c r="BX26" s="20">
        <v>9286</v>
      </c>
      <c r="BY26" s="20">
        <v>8207</v>
      </c>
      <c r="BZ26" s="20">
        <v>17819</v>
      </c>
      <c r="CA26" s="20">
        <v>17904</v>
      </c>
      <c r="CB26" s="20">
        <v>6246</v>
      </c>
      <c r="CC26" s="20">
        <v>44062</v>
      </c>
      <c r="CD26" s="20">
        <v>14547</v>
      </c>
      <c r="CE26" s="21">
        <v>44514</v>
      </c>
    </row>
    <row r="28" spans="1:83" x14ac:dyDescent="0.2">
      <c r="B28" t="s">
        <v>54</v>
      </c>
      <c r="P28" t="s">
        <v>54</v>
      </c>
      <c r="AD28" t="s">
        <v>54</v>
      </c>
      <c r="AR28" t="s">
        <v>54</v>
      </c>
      <c r="BF28" t="s">
        <v>54</v>
      </c>
      <c r="BT28" t="s">
        <v>54</v>
      </c>
    </row>
    <row r="29" spans="1:83" x14ac:dyDescent="0.2"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P29" s="15">
        <v>1</v>
      </c>
      <c r="Q29" s="15">
        <v>2</v>
      </c>
      <c r="R29" s="15">
        <v>3</v>
      </c>
      <c r="S29" s="15">
        <v>4</v>
      </c>
      <c r="T29" s="15">
        <v>5</v>
      </c>
      <c r="U29" s="15">
        <v>6</v>
      </c>
      <c r="V29" s="15">
        <v>7</v>
      </c>
      <c r="W29" s="15">
        <v>8</v>
      </c>
      <c r="X29" s="15">
        <v>9</v>
      </c>
      <c r="Y29" s="15">
        <v>10</v>
      </c>
      <c r="Z29" s="15">
        <v>11</v>
      </c>
      <c r="AA29" s="15">
        <v>12</v>
      </c>
      <c r="AD29" s="15">
        <v>1</v>
      </c>
      <c r="AE29" s="15">
        <v>2</v>
      </c>
      <c r="AF29" s="15">
        <v>3</v>
      </c>
      <c r="AG29" s="15">
        <v>4</v>
      </c>
      <c r="AH29" s="15">
        <v>5</v>
      </c>
      <c r="AI29" s="15">
        <v>6</v>
      </c>
      <c r="AJ29" s="15">
        <v>7</v>
      </c>
      <c r="AK29" s="15">
        <v>8</v>
      </c>
      <c r="AL29" s="15">
        <v>9</v>
      </c>
      <c r="AM29" s="15">
        <v>10</v>
      </c>
      <c r="AN29" s="15">
        <v>11</v>
      </c>
      <c r="AO29" s="15">
        <v>12</v>
      </c>
      <c r="AR29" s="15">
        <v>1</v>
      </c>
      <c r="AS29" s="15">
        <v>2</v>
      </c>
      <c r="AT29" s="15">
        <v>3</v>
      </c>
      <c r="AU29" s="15">
        <v>4</v>
      </c>
      <c r="AV29" s="15">
        <v>5</v>
      </c>
      <c r="AW29" s="15">
        <v>6</v>
      </c>
      <c r="AX29" s="15">
        <v>7</v>
      </c>
      <c r="AY29" s="15">
        <v>8</v>
      </c>
      <c r="AZ29" s="15">
        <v>9</v>
      </c>
      <c r="BA29" s="15">
        <v>10</v>
      </c>
      <c r="BB29" s="15">
        <v>11</v>
      </c>
      <c r="BC29" s="15">
        <v>12</v>
      </c>
      <c r="BF29" s="15">
        <v>1</v>
      </c>
      <c r="BG29" s="15">
        <v>2</v>
      </c>
      <c r="BH29" s="15">
        <v>3</v>
      </c>
      <c r="BI29" s="15">
        <v>4</v>
      </c>
      <c r="BJ29" s="15">
        <v>5</v>
      </c>
      <c r="BK29" s="15">
        <v>6</v>
      </c>
      <c r="BL29" s="15">
        <v>7</v>
      </c>
      <c r="BM29" s="15">
        <v>8</v>
      </c>
      <c r="BN29" s="15">
        <v>9</v>
      </c>
      <c r="BO29" s="15">
        <v>10</v>
      </c>
      <c r="BP29" s="15">
        <v>11</v>
      </c>
      <c r="BQ29" s="15">
        <v>12</v>
      </c>
      <c r="BT29" s="15">
        <v>1</v>
      </c>
      <c r="BU29" s="15">
        <v>2</v>
      </c>
      <c r="BV29" s="15">
        <v>3</v>
      </c>
      <c r="BW29" s="15">
        <v>4</v>
      </c>
      <c r="BX29" s="15">
        <v>5</v>
      </c>
      <c r="BY29" s="15">
        <v>6</v>
      </c>
      <c r="BZ29" s="15">
        <v>7</v>
      </c>
      <c r="CA29" s="15">
        <v>8</v>
      </c>
      <c r="CB29" s="15">
        <v>9</v>
      </c>
      <c r="CC29" s="15">
        <v>10</v>
      </c>
      <c r="CD29" s="15">
        <v>11</v>
      </c>
      <c r="CE29" s="15">
        <v>12</v>
      </c>
    </row>
    <row r="30" spans="1:83" x14ac:dyDescent="0.2">
      <c r="A30" s="15" t="s">
        <v>5</v>
      </c>
      <c r="B30" s="46">
        <v>17784</v>
      </c>
      <c r="C30" s="47">
        <v>46499</v>
      </c>
      <c r="D30" s="47">
        <v>11772</v>
      </c>
      <c r="E30" s="47">
        <v>20520</v>
      </c>
      <c r="F30" s="47">
        <v>24257</v>
      </c>
      <c r="G30" s="47">
        <v>17173</v>
      </c>
      <c r="H30" s="47">
        <v>27875</v>
      </c>
      <c r="I30" s="47">
        <v>21286</v>
      </c>
      <c r="J30" s="47">
        <v>18331</v>
      </c>
      <c r="K30" s="47">
        <v>22740</v>
      </c>
      <c r="L30" s="47">
        <v>35644</v>
      </c>
      <c r="M30" s="48">
        <v>24707</v>
      </c>
      <c r="O30" s="15" t="s">
        <v>5</v>
      </c>
      <c r="P30" s="46">
        <v>19090</v>
      </c>
      <c r="Q30" s="47">
        <v>16377</v>
      </c>
      <c r="R30" s="47">
        <v>15152</v>
      </c>
      <c r="S30" s="47">
        <v>12346</v>
      </c>
      <c r="T30" s="47">
        <v>22585</v>
      </c>
      <c r="U30" s="47">
        <v>41980</v>
      </c>
      <c r="V30" s="47">
        <v>19736</v>
      </c>
      <c r="W30" s="47">
        <v>55305</v>
      </c>
      <c r="X30" s="47">
        <v>19936</v>
      </c>
      <c r="Y30" s="47">
        <v>22009</v>
      </c>
      <c r="Z30" s="47">
        <v>23829</v>
      </c>
      <c r="AA30" s="48">
        <v>69097</v>
      </c>
      <c r="AC30" s="15" t="s">
        <v>5</v>
      </c>
      <c r="AD30" s="46">
        <v>12327</v>
      </c>
      <c r="AE30" s="47">
        <v>23138</v>
      </c>
      <c r="AF30" s="47">
        <v>25032</v>
      </c>
      <c r="AG30" s="47">
        <v>40379</v>
      </c>
      <c r="AH30" s="47">
        <v>41960</v>
      </c>
      <c r="AI30" s="47">
        <v>39824</v>
      </c>
      <c r="AJ30" s="47">
        <v>23039</v>
      </c>
      <c r="AK30" s="47">
        <v>26160</v>
      </c>
      <c r="AL30" s="47">
        <v>46000</v>
      </c>
      <c r="AM30" s="47">
        <v>22327</v>
      </c>
      <c r="AN30" s="47">
        <v>79407</v>
      </c>
      <c r="AO30" s="48">
        <v>21767</v>
      </c>
      <c r="AQ30" s="15" t="s">
        <v>5</v>
      </c>
      <c r="AR30" s="46">
        <v>27440</v>
      </c>
      <c r="AS30" s="47">
        <v>22005</v>
      </c>
      <c r="AT30" s="47">
        <v>21223</v>
      </c>
      <c r="AU30" s="47">
        <v>15219</v>
      </c>
      <c r="AV30" s="47">
        <v>17751</v>
      </c>
      <c r="AW30" s="47">
        <v>30357</v>
      </c>
      <c r="AX30" s="47">
        <v>26672</v>
      </c>
      <c r="AY30" s="47">
        <v>26574</v>
      </c>
      <c r="AZ30" s="47">
        <v>44887</v>
      </c>
      <c r="BA30" s="47">
        <v>39631</v>
      </c>
      <c r="BB30" s="47">
        <v>29056</v>
      </c>
      <c r="BC30" s="48">
        <v>17418</v>
      </c>
      <c r="BE30" s="15" t="s">
        <v>5</v>
      </c>
      <c r="BF30" s="46">
        <v>18693</v>
      </c>
      <c r="BG30" s="47">
        <v>30118</v>
      </c>
      <c r="BH30" s="47">
        <v>22796</v>
      </c>
      <c r="BI30" s="47">
        <v>44161</v>
      </c>
      <c r="BJ30" s="47">
        <v>24651</v>
      </c>
      <c r="BK30" s="47">
        <v>58644</v>
      </c>
      <c r="BL30" s="47">
        <v>23320</v>
      </c>
      <c r="BM30" s="47">
        <v>41666</v>
      </c>
      <c r="BN30" s="47">
        <v>18452</v>
      </c>
      <c r="BO30" s="47">
        <v>29018</v>
      </c>
      <c r="BP30" s="47">
        <v>16943</v>
      </c>
      <c r="BQ30" s="48">
        <v>39022</v>
      </c>
      <c r="BS30" s="15" t="s">
        <v>5</v>
      </c>
      <c r="BT30" s="46">
        <v>19049</v>
      </c>
      <c r="BU30" s="47">
        <v>17813</v>
      </c>
      <c r="BV30" s="47">
        <v>12767</v>
      </c>
      <c r="BW30" s="47">
        <v>28284</v>
      </c>
      <c r="BX30" s="47">
        <v>151480</v>
      </c>
      <c r="BY30" s="47">
        <v>39119</v>
      </c>
      <c r="BZ30" s="47">
        <v>38406</v>
      </c>
      <c r="CA30" s="47">
        <v>14298</v>
      </c>
      <c r="CB30" s="47">
        <v>37228</v>
      </c>
      <c r="CC30" s="47">
        <v>19111</v>
      </c>
      <c r="CD30" s="47">
        <v>49466</v>
      </c>
      <c r="CE30" s="48">
        <v>63200</v>
      </c>
    </row>
    <row r="31" spans="1:83" x14ac:dyDescent="0.2">
      <c r="A31" s="15" t="s">
        <v>7</v>
      </c>
      <c r="B31" s="16">
        <v>19942</v>
      </c>
      <c r="C31" s="17">
        <v>27105</v>
      </c>
      <c r="D31" s="17">
        <v>34349</v>
      </c>
      <c r="E31" s="17">
        <v>43033</v>
      </c>
      <c r="F31" s="17">
        <v>36972</v>
      </c>
      <c r="G31" s="17">
        <v>21266</v>
      </c>
      <c r="H31" s="17">
        <v>39107</v>
      </c>
      <c r="I31" s="17">
        <v>50860</v>
      </c>
      <c r="J31" s="17">
        <v>27944</v>
      </c>
      <c r="K31" s="17">
        <v>58039</v>
      </c>
      <c r="L31" s="17">
        <v>35651</v>
      </c>
      <c r="M31" s="18">
        <v>29103</v>
      </c>
      <c r="O31" s="15" t="s">
        <v>7</v>
      </c>
      <c r="P31" s="16">
        <v>22454</v>
      </c>
      <c r="Q31" s="17">
        <v>42446</v>
      </c>
      <c r="R31" s="17">
        <v>27063</v>
      </c>
      <c r="S31" s="17">
        <v>26299</v>
      </c>
      <c r="T31" s="17">
        <v>14682</v>
      </c>
      <c r="U31" s="17">
        <v>47136</v>
      </c>
      <c r="V31" s="17">
        <v>16843</v>
      </c>
      <c r="W31" s="17">
        <v>25075</v>
      </c>
      <c r="X31" s="17">
        <v>36367</v>
      </c>
      <c r="Y31" s="17">
        <v>16829</v>
      </c>
      <c r="Z31" s="17">
        <v>35388</v>
      </c>
      <c r="AA31" s="18">
        <v>28661</v>
      </c>
      <c r="AC31" s="15" t="s">
        <v>7</v>
      </c>
      <c r="AD31" s="16">
        <v>17179</v>
      </c>
      <c r="AE31" s="17">
        <v>19745</v>
      </c>
      <c r="AF31" s="17">
        <v>36986</v>
      </c>
      <c r="AG31" s="17">
        <v>29173</v>
      </c>
      <c r="AH31" s="17">
        <v>30552</v>
      </c>
      <c r="AI31" s="17">
        <v>31887</v>
      </c>
      <c r="AJ31" s="17">
        <v>18211</v>
      </c>
      <c r="AK31" s="17">
        <v>40603</v>
      </c>
      <c r="AL31" s="17">
        <v>34765</v>
      </c>
      <c r="AM31" s="17">
        <v>29562</v>
      </c>
      <c r="AN31" s="17">
        <v>40546</v>
      </c>
      <c r="AO31" s="18">
        <v>39693</v>
      </c>
      <c r="AQ31" s="15" t="s">
        <v>7</v>
      </c>
      <c r="AR31" s="16">
        <v>33614</v>
      </c>
      <c r="AS31" s="17">
        <v>23143</v>
      </c>
      <c r="AT31" s="17">
        <v>54599</v>
      </c>
      <c r="AU31" s="17">
        <v>31206</v>
      </c>
      <c r="AV31" s="17">
        <v>22116</v>
      </c>
      <c r="AW31" s="17">
        <v>21831</v>
      </c>
      <c r="AX31" s="17">
        <v>37208</v>
      </c>
      <c r="AY31" s="17">
        <v>44357</v>
      </c>
      <c r="AZ31" s="17">
        <v>20598</v>
      </c>
      <c r="BA31" s="17">
        <v>18195</v>
      </c>
      <c r="BB31" s="17">
        <v>29429</v>
      </c>
      <c r="BC31" s="18">
        <v>33102</v>
      </c>
      <c r="BE31" s="15" t="s">
        <v>7</v>
      </c>
      <c r="BF31" s="16">
        <v>35494</v>
      </c>
      <c r="BG31" s="17">
        <v>25952</v>
      </c>
      <c r="BH31" s="17">
        <v>24754</v>
      </c>
      <c r="BI31" s="17">
        <v>30171</v>
      </c>
      <c r="BJ31" s="17">
        <v>22237</v>
      </c>
      <c r="BK31" s="17">
        <v>40303</v>
      </c>
      <c r="BL31" s="17">
        <v>31971</v>
      </c>
      <c r="BM31" s="17">
        <v>23341</v>
      </c>
      <c r="BN31" s="17">
        <v>26027</v>
      </c>
      <c r="BO31" s="17">
        <v>24148</v>
      </c>
      <c r="BP31" s="17">
        <v>27975</v>
      </c>
      <c r="BQ31" s="18">
        <v>27531</v>
      </c>
      <c r="BS31" s="15" t="s">
        <v>7</v>
      </c>
      <c r="BT31" s="16">
        <v>26459</v>
      </c>
      <c r="BU31" s="17">
        <v>28184</v>
      </c>
      <c r="BV31" s="17">
        <v>26776</v>
      </c>
      <c r="BW31" s="17">
        <v>20449</v>
      </c>
      <c r="BX31" s="17">
        <v>39773</v>
      </c>
      <c r="BY31" s="17">
        <v>28953</v>
      </c>
      <c r="BZ31" s="17">
        <v>26784</v>
      </c>
      <c r="CA31" s="17">
        <v>33511</v>
      </c>
      <c r="CB31" s="17">
        <v>17005</v>
      </c>
      <c r="CC31" s="17">
        <v>39559</v>
      </c>
      <c r="CD31" s="17">
        <v>34756</v>
      </c>
      <c r="CE31" s="18">
        <v>26561</v>
      </c>
    </row>
    <row r="32" spans="1:83" x14ac:dyDescent="0.2">
      <c r="A32" s="15" t="s">
        <v>8</v>
      </c>
      <c r="B32" s="16">
        <v>45022</v>
      </c>
      <c r="C32" s="17">
        <v>24913</v>
      </c>
      <c r="D32" s="17">
        <v>25488</v>
      </c>
      <c r="E32" s="17">
        <v>21679</v>
      </c>
      <c r="F32" s="17">
        <v>34286</v>
      </c>
      <c r="G32" s="17">
        <v>25936</v>
      </c>
      <c r="H32" s="17">
        <v>34699</v>
      </c>
      <c r="I32" s="17">
        <v>50660</v>
      </c>
      <c r="J32" s="17">
        <v>29179</v>
      </c>
      <c r="K32" s="17">
        <v>30982</v>
      </c>
      <c r="L32" s="17">
        <v>18206</v>
      </c>
      <c r="M32" s="18">
        <v>21482</v>
      </c>
      <c r="O32" s="15" t="s">
        <v>8</v>
      </c>
      <c r="P32" s="16">
        <v>38535</v>
      </c>
      <c r="Q32" s="17">
        <v>21040</v>
      </c>
      <c r="R32" s="17">
        <v>57156</v>
      </c>
      <c r="S32" s="17">
        <v>29141</v>
      </c>
      <c r="T32" s="17">
        <v>27890</v>
      </c>
      <c r="U32" s="17">
        <v>30946</v>
      </c>
      <c r="V32" s="17">
        <v>39410</v>
      </c>
      <c r="W32" s="17">
        <v>35408</v>
      </c>
      <c r="X32" s="17">
        <v>31719</v>
      </c>
      <c r="Y32" s="17">
        <v>40201</v>
      </c>
      <c r="Z32" s="17">
        <v>28463</v>
      </c>
      <c r="AA32" s="18">
        <v>102776</v>
      </c>
      <c r="AC32" s="15" t="s">
        <v>8</v>
      </c>
      <c r="AD32" s="16">
        <v>26859</v>
      </c>
      <c r="AE32" s="17">
        <v>24053</v>
      </c>
      <c r="AF32" s="17">
        <v>35281</v>
      </c>
      <c r="AG32" s="17">
        <v>20756</v>
      </c>
      <c r="AH32" s="17">
        <v>32663</v>
      </c>
      <c r="AI32" s="17">
        <v>23174</v>
      </c>
      <c r="AJ32" s="17">
        <v>16456</v>
      </c>
      <c r="AK32" s="17">
        <v>22119</v>
      </c>
      <c r="AL32" s="17">
        <v>27638</v>
      </c>
      <c r="AM32" s="17">
        <v>92046</v>
      </c>
      <c r="AN32" s="17">
        <v>44618</v>
      </c>
      <c r="AO32" s="18">
        <v>19876</v>
      </c>
      <c r="AQ32" s="15" t="s">
        <v>8</v>
      </c>
      <c r="AR32" s="16">
        <v>17202</v>
      </c>
      <c r="AS32" s="17">
        <v>26732</v>
      </c>
      <c r="AT32" s="17">
        <v>53353</v>
      </c>
      <c r="AU32" s="17">
        <v>89175</v>
      </c>
      <c r="AV32" s="17">
        <v>25049</v>
      </c>
      <c r="AW32" s="17">
        <v>35225</v>
      </c>
      <c r="AX32" s="17">
        <v>51375</v>
      </c>
      <c r="AY32" s="17">
        <v>22437</v>
      </c>
      <c r="AZ32" s="17">
        <v>39966</v>
      </c>
      <c r="BA32" s="17">
        <v>24616</v>
      </c>
      <c r="BB32" s="17">
        <v>16698</v>
      </c>
      <c r="BC32" s="18">
        <v>23972</v>
      </c>
      <c r="BE32" s="15" t="s">
        <v>8</v>
      </c>
      <c r="BF32" s="16">
        <v>23912</v>
      </c>
      <c r="BG32" s="17">
        <v>34933</v>
      </c>
      <c r="BH32" s="17">
        <v>36052</v>
      </c>
      <c r="BI32" s="17">
        <v>17386</v>
      </c>
      <c r="BJ32" s="17">
        <v>30346</v>
      </c>
      <c r="BK32" s="17">
        <v>25083</v>
      </c>
      <c r="BL32" s="17">
        <v>22133</v>
      </c>
      <c r="BM32" s="17">
        <v>44760</v>
      </c>
      <c r="BN32" s="17">
        <v>16916</v>
      </c>
      <c r="BO32" s="17">
        <v>18949</v>
      </c>
      <c r="BP32" s="17">
        <v>17162</v>
      </c>
      <c r="BQ32" s="18">
        <v>25569</v>
      </c>
      <c r="BS32" s="15" t="s">
        <v>8</v>
      </c>
      <c r="BT32" s="16">
        <v>20218</v>
      </c>
      <c r="BU32" s="17">
        <v>14816</v>
      </c>
      <c r="BV32" s="17">
        <v>26432</v>
      </c>
      <c r="BW32" s="17">
        <v>30942</v>
      </c>
      <c r="BX32" s="17">
        <v>27367</v>
      </c>
      <c r="BY32" s="17">
        <v>23805</v>
      </c>
      <c r="BZ32" s="17">
        <v>26267</v>
      </c>
      <c r="CA32" s="17">
        <v>31499</v>
      </c>
      <c r="CB32" s="17">
        <v>29782</v>
      </c>
      <c r="CC32" s="17">
        <v>31007</v>
      </c>
      <c r="CD32" s="17">
        <v>62547</v>
      </c>
      <c r="CE32" s="18">
        <v>21658</v>
      </c>
    </row>
    <row r="33" spans="1:83" x14ac:dyDescent="0.2">
      <c r="A33" s="15" t="s">
        <v>9</v>
      </c>
      <c r="B33" s="16">
        <v>25076</v>
      </c>
      <c r="C33" s="17">
        <v>20150</v>
      </c>
      <c r="D33" s="17">
        <v>19324</v>
      </c>
      <c r="E33" s="17">
        <v>29798</v>
      </c>
      <c r="F33" s="17">
        <v>39943</v>
      </c>
      <c r="G33" s="17">
        <v>55677</v>
      </c>
      <c r="H33" s="17">
        <v>37729</v>
      </c>
      <c r="I33" s="17">
        <v>33967</v>
      </c>
      <c r="J33" s="17">
        <v>25596</v>
      </c>
      <c r="K33" s="17">
        <v>30053</v>
      </c>
      <c r="L33" s="17">
        <v>34471</v>
      </c>
      <c r="M33" s="18">
        <v>23694</v>
      </c>
      <c r="O33" s="15" t="s">
        <v>9</v>
      </c>
      <c r="P33" s="16">
        <v>20379</v>
      </c>
      <c r="Q33" s="17">
        <v>23465</v>
      </c>
      <c r="R33" s="17">
        <v>26680</v>
      </c>
      <c r="S33" s="17">
        <v>28553</v>
      </c>
      <c r="T33" s="17">
        <v>15607</v>
      </c>
      <c r="U33" s="17">
        <v>34630</v>
      </c>
      <c r="V33" s="17">
        <v>31657</v>
      </c>
      <c r="W33" s="17">
        <v>26556</v>
      </c>
      <c r="X33" s="17">
        <v>26935</v>
      </c>
      <c r="Y33" s="17">
        <v>53587</v>
      </c>
      <c r="Z33" s="17">
        <v>95555</v>
      </c>
      <c r="AA33" s="18">
        <v>14714</v>
      </c>
      <c r="AC33" s="15" t="s">
        <v>9</v>
      </c>
      <c r="AD33" s="16">
        <v>15102</v>
      </c>
      <c r="AE33" s="17">
        <v>30753</v>
      </c>
      <c r="AF33" s="17">
        <v>19103</v>
      </c>
      <c r="AG33" s="17">
        <v>33781</v>
      </c>
      <c r="AH33" s="17">
        <v>57741</v>
      </c>
      <c r="AI33" s="17">
        <v>35411</v>
      </c>
      <c r="AJ33" s="17">
        <v>51296</v>
      </c>
      <c r="AK33" s="17">
        <v>79321</v>
      </c>
      <c r="AL33" s="17">
        <v>22798</v>
      </c>
      <c r="AM33" s="17">
        <v>26839</v>
      </c>
      <c r="AN33" s="17">
        <v>26266</v>
      </c>
      <c r="AO33" s="18">
        <v>49539</v>
      </c>
      <c r="AQ33" s="15" t="s">
        <v>9</v>
      </c>
      <c r="AR33" s="16">
        <v>24385</v>
      </c>
      <c r="AS33" s="17">
        <v>69272</v>
      </c>
      <c r="AT33" s="17">
        <v>11215</v>
      </c>
      <c r="AU33" s="17">
        <v>26336</v>
      </c>
      <c r="AV33" s="17">
        <v>23293</v>
      </c>
      <c r="AW33" s="17">
        <v>34698</v>
      </c>
      <c r="AX33" s="17">
        <v>34870</v>
      </c>
      <c r="AY33" s="17">
        <v>63021</v>
      </c>
      <c r="AZ33" s="17">
        <v>38861</v>
      </c>
      <c r="BA33" s="17">
        <v>48463</v>
      </c>
      <c r="BB33" s="17">
        <v>22731</v>
      </c>
      <c r="BC33" s="18">
        <v>45815</v>
      </c>
      <c r="BE33" s="15" t="s">
        <v>9</v>
      </c>
      <c r="BF33" s="16">
        <v>40747</v>
      </c>
      <c r="BG33" s="17">
        <v>48176</v>
      </c>
      <c r="BH33" s="17">
        <v>25627</v>
      </c>
      <c r="BI33" s="17">
        <v>30758</v>
      </c>
      <c r="BJ33" s="17">
        <v>60371</v>
      </c>
      <c r="BK33" s="17">
        <v>32658</v>
      </c>
      <c r="BL33" s="17">
        <v>32203</v>
      </c>
      <c r="BM33" s="17">
        <v>40946</v>
      </c>
      <c r="BN33" s="17">
        <v>35182</v>
      </c>
      <c r="BO33" s="17">
        <v>18904</v>
      </c>
      <c r="BP33" s="17">
        <v>31185</v>
      </c>
      <c r="BQ33" s="18">
        <v>35028</v>
      </c>
      <c r="BS33" s="15" t="s">
        <v>9</v>
      </c>
      <c r="BT33" s="16">
        <v>17011</v>
      </c>
      <c r="BU33" s="17">
        <v>15143</v>
      </c>
      <c r="BV33" s="17">
        <v>35338</v>
      </c>
      <c r="BW33" s="17">
        <v>38424</v>
      </c>
      <c r="BX33" s="17">
        <v>21135</v>
      </c>
      <c r="BY33" s="17">
        <v>23129</v>
      </c>
      <c r="BZ33" s="17">
        <v>34079</v>
      </c>
      <c r="CA33" s="17">
        <v>46705</v>
      </c>
      <c r="CB33" s="17">
        <v>23433</v>
      </c>
      <c r="CC33" s="17">
        <v>27536</v>
      </c>
      <c r="CD33" s="17">
        <v>36040</v>
      </c>
      <c r="CE33" s="18">
        <v>45499</v>
      </c>
    </row>
    <row r="34" spans="1:83" x14ac:dyDescent="0.2">
      <c r="A34" s="15" t="s">
        <v>10</v>
      </c>
      <c r="B34" s="16">
        <v>47757</v>
      </c>
      <c r="C34" s="17">
        <v>33889</v>
      </c>
      <c r="D34" s="17">
        <v>29366</v>
      </c>
      <c r="E34" s="17">
        <v>42153</v>
      </c>
      <c r="F34" s="17">
        <v>49887</v>
      </c>
      <c r="G34" s="17">
        <v>25583</v>
      </c>
      <c r="H34" s="17">
        <v>22759</v>
      </c>
      <c r="I34" s="17">
        <v>30887</v>
      </c>
      <c r="J34" s="17">
        <v>33334</v>
      </c>
      <c r="K34" s="17">
        <v>38038</v>
      </c>
      <c r="L34" s="17">
        <v>15739</v>
      </c>
      <c r="M34" s="18">
        <v>20670</v>
      </c>
      <c r="O34" s="15" t="s">
        <v>10</v>
      </c>
      <c r="P34" s="16">
        <v>32028</v>
      </c>
      <c r="Q34" s="17">
        <v>15687</v>
      </c>
      <c r="R34" s="17">
        <v>29484</v>
      </c>
      <c r="S34" s="17">
        <v>25276</v>
      </c>
      <c r="T34" s="17">
        <v>15266</v>
      </c>
      <c r="U34" s="17">
        <v>29366</v>
      </c>
      <c r="V34" s="17">
        <v>92611</v>
      </c>
      <c r="W34" s="17">
        <v>23520</v>
      </c>
      <c r="X34" s="17">
        <v>39886</v>
      </c>
      <c r="Y34" s="17">
        <v>16228</v>
      </c>
      <c r="Z34" s="17">
        <v>35574</v>
      </c>
      <c r="AA34" s="18">
        <v>39262</v>
      </c>
      <c r="AC34" s="15" t="s">
        <v>10</v>
      </c>
      <c r="AD34" s="16">
        <v>30517</v>
      </c>
      <c r="AE34" s="17">
        <v>29680</v>
      </c>
      <c r="AF34" s="17">
        <v>23965</v>
      </c>
      <c r="AG34" s="17">
        <v>19496</v>
      </c>
      <c r="AH34" s="17">
        <v>14147</v>
      </c>
      <c r="AI34" s="17">
        <v>69884</v>
      </c>
      <c r="AJ34" s="17">
        <v>18958</v>
      </c>
      <c r="AK34" s="17">
        <v>19158</v>
      </c>
      <c r="AL34" s="17">
        <v>41150</v>
      </c>
      <c r="AM34" s="17">
        <v>40997</v>
      </c>
      <c r="AN34" s="17">
        <v>31680</v>
      </c>
      <c r="AO34" s="18">
        <v>82593</v>
      </c>
      <c r="AQ34" s="15" t="s">
        <v>10</v>
      </c>
      <c r="AR34" s="16">
        <v>30330</v>
      </c>
      <c r="AS34" s="17">
        <v>42652</v>
      </c>
      <c r="AT34" s="17">
        <v>26683</v>
      </c>
      <c r="AU34" s="17">
        <v>112262</v>
      </c>
      <c r="AV34" s="17">
        <v>25324</v>
      </c>
      <c r="AW34" s="17">
        <v>18302</v>
      </c>
      <c r="AX34" s="17">
        <v>35848</v>
      </c>
      <c r="AY34" s="17">
        <v>77245</v>
      </c>
      <c r="AZ34" s="17">
        <v>44462</v>
      </c>
      <c r="BA34" s="17">
        <v>26857</v>
      </c>
      <c r="BB34" s="17">
        <v>33926</v>
      </c>
      <c r="BC34" s="18">
        <v>139850</v>
      </c>
      <c r="BE34" s="15" t="s">
        <v>10</v>
      </c>
      <c r="BF34" s="16">
        <v>28061</v>
      </c>
      <c r="BG34" s="17">
        <v>16231</v>
      </c>
      <c r="BH34" s="17">
        <v>24206</v>
      </c>
      <c r="BI34" s="17">
        <v>23613</v>
      </c>
      <c r="BJ34" s="17">
        <v>78498</v>
      </c>
      <c r="BK34" s="17">
        <v>35474</v>
      </c>
      <c r="BL34" s="17">
        <v>36810</v>
      </c>
      <c r="BM34" s="17">
        <v>25117</v>
      </c>
      <c r="BN34" s="17">
        <v>52479</v>
      </c>
      <c r="BO34" s="17">
        <v>25626</v>
      </c>
      <c r="BP34" s="17">
        <v>22943</v>
      </c>
      <c r="BQ34" s="18">
        <v>38635</v>
      </c>
      <c r="BS34" s="15" t="s">
        <v>10</v>
      </c>
      <c r="BT34" s="16">
        <v>33768</v>
      </c>
      <c r="BU34" s="17">
        <v>12025</v>
      </c>
      <c r="BV34" s="17">
        <v>41635</v>
      </c>
      <c r="BW34" s="17">
        <v>40126</v>
      </c>
      <c r="BX34" s="17">
        <v>25092</v>
      </c>
      <c r="BY34" s="17">
        <v>41461</v>
      </c>
      <c r="BZ34" s="17">
        <v>68895</v>
      </c>
      <c r="CA34" s="17">
        <v>15899</v>
      </c>
      <c r="CB34" s="17">
        <v>40910</v>
      </c>
      <c r="CC34" s="17">
        <v>93531</v>
      </c>
      <c r="CD34" s="17">
        <v>27428</v>
      </c>
      <c r="CE34" s="18">
        <v>28180</v>
      </c>
    </row>
    <row r="35" spans="1:83" x14ac:dyDescent="0.2">
      <c r="A35" s="15" t="s">
        <v>11</v>
      </c>
      <c r="B35" s="16">
        <v>53387</v>
      </c>
      <c r="C35" s="17">
        <v>76848</v>
      </c>
      <c r="D35" s="17">
        <v>86204</v>
      </c>
      <c r="E35" s="17">
        <v>28348</v>
      </c>
      <c r="F35" s="17">
        <v>36592</v>
      </c>
      <c r="G35" s="17">
        <v>29737</v>
      </c>
      <c r="H35" s="17">
        <v>21293</v>
      </c>
      <c r="I35" s="17">
        <v>25346</v>
      </c>
      <c r="J35" s="17">
        <v>27890</v>
      </c>
      <c r="K35" s="17">
        <v>40238</v>
      </c>
      <c r="L35" s="17">
        <v>22564</v>
      </c>
      <c r="M35" s="18">
        <v>32993</v>
      </c>
      <c r="O35" s="15" t="s">
        <v>11</v>
      </c>
      <c r="P35" s="16">
        <v>24191</v>
      </c>
      <c r="Q35" s="17">
        <v>15625</v>
      </c>
      <c r="R35" s="17">
        <v>20190</v>
      </c>
      <c r="S35" s="17">
        <v>20790</v>
      </c>
      <c r="T35" s="17">
        <v>32995</v>
      </c>
      <c r="U35" s="17">
        <v>19587</v>
      </c>
      <c r="V35" s="17">
        <v>47460</v>
      </c>
      <c r="W35" s="17">
        <v>65234</v>
      </c>
      <c r="X35" s="17">
        <v>111736</v>
      </c>
      <c r="Y35" s="17">
        <v>31760</v>
      </c>
      <c r="Z35" s="17">
        <v>25822</v>
      </c>
      <c r="AA35" s="18">
        <v>23605</v>
      </c>
      <c r="AC35" s="15" t="s">
        <v>11</v>
      </c>
      <c r="AD35" s="16">
        <v>26382</v>
      </c>
      <c r="AE35" s="17">
        <v>27425</v>
      </c>
      <c r="AF35" s="17">
        <v>34911</v>
      </c>
      <c r="AG35" s="17">
        <v>37114</v>
      </c>
      <c r="AH35" s="17">
        <v>25034</v>
      </c>
      <c r="AI35" s="17">
        <v>30538</v>
      </c>
      <c r="AJ35" s="17">
        <v>21055</v>
      </c>
      <c r="AK35" s="17">
        <v>17517</v>
      </c>
      <c r="AL35" s="17">
        <v>26459</v>
      </c>
      <c r="AM35" s="17">
        <v>28399</v>
      </c>
      <c r="AN35" s="17">
        <v>24213</v>
      </c>
      <c r="AO35" s="18">
        <v>18363</v>
      </c>
      <c r="AQ35" s="15" t="s">
        <v>11</v>
      </c>
      <c r="AR35" s="16">
        <v>29372</v>
      </c>
      <c r="AS35" s="17">
        <v>19416</v>
      </c>
      <c r="AT35" s="17">
        <v>25660</v>
      </c>
      <c r="AU35" s="17">
        <v>18562</v>
      </c>
      <c r="AV35" s="17">
        <v>25667</v>
      </c>
      <c r="AW35" s="17">
        <v>26830</v>
      </c>
      <c r="AX35" s="17">
        <v>20654</v>
      </c>
      <c r="AY35" s="17">
        <v>22544</v>
      </c>
      <c r="AZ35" s="17">
        <v>160116</v>
      </c>
      <c r="BA35" s="17">
        <v>29182</v>
      </c>
      <c r="BB35" s="17">
        <v>35863</v>
      </c>
      <c r="BC35" s="18">
        <v>80547</v>
      </c>
      <c r="BE35" s="15" t="s">
        <v>11</v>
      </c>
      <c r="BF35" s="16">
        <v>35938</v>
      </c>
      <c r="BG35" s="17">
        <v>56351</v>
      </c>
      <c r="BH35" s="17">
        <v>30006</v>
      </c>
      <c r="BI35" s="17">
        <v>37681</v>
      </c>
      <c r="BJ35" s="17">
        <v>91527</v>
      </c>
      <c r="BK35" s="17">
        <v>60939</v>
      </c>
      <c r="BL35" s="17">
        <v>44101</v>
      </c>
      <c r="BM35" s="17">
        <v>20601</v>
      </c>
      <c r="BN35" s="17">
        <v>27879</v>
      </c>
      <c r="BO35" s="17">
        <v>30556</v>
      </c>
      <c r="BP35" s="17">
        <v>47539</v>
      </c>
      <c r="BQ35" s="18">
        <v>26106</v>
      </c>
      <c r="BS35" s="15" t="s">
        <v>11</v>
      </c>
      <c r="BT35" s="16">
        <v>40751</v>
      </c>
      <c r="BU35" s="17">
        <v>52516</v>
      </c>
      <c r="BV35" s="17">
        <v>65728</v>
      </c>
      <c r="BW35" s="17">
        <v>89609</v>
      </c>
      <c r="BX35" s="17">
        <v>27958</v>
      </c>
      <c r="BY35" s="17">
        <v>30683</v>
      </c>
      <c r="BZ35" s="17">
        <v>18363</v>
      </c>
      <c r="CA35" s="17">
        <v>22254</v>
      </c>
      <c r="CB35" s="17">
        <v>23988</v>
      </c>
      <c r="CC35" s="17">
        <v>29977</v>
      </c>
      <c r="CD35" s="17">
        <v>22014</v>
      </c>
      <c r="CE35" s="18">
        <v>55406</v>
      </c>
    </row>
    <row r="36" spans="1:83" x14ac:dyDescent="0.2">
      <c r="A36" s="15" t="s">
        <v>12</v>
      </c>
      <c r="B36" s="16">
        <v>28795</v>
      </c>
      <c r="C36" s="17">
        <v>42409</v>
      </c>
      <c r="D36" s="17">
        <v>21650</v>
      </c>
      <c r="E36" s="17">
        <v>14924</v>
      </c>
      <c r="F36" s="17">
        <v>21784</v>
      </c>
      <c r="G36" s="17">
        <v>47812</v>
      </c>
      <c r="H36" s="17">
        <v>36097</v>
      </c>
      <c r="I36" s="17">
        <v>72199</v>
      </c>
      <c r="J36" s="17">
        <v>31460</v>
      </c>
      <c r="K36" s="17">
        <v>28836</v>
      </c>
      <c r="L36" s="17">
        <v>41345</v>
      </c>
      <c r="M36" s="18">
        <v>21901</v>
      </c>
      <c r="O36" s="15" t="s">
        <v>12</v>
      </c>
      <c r="P36" s="16">
        <v>27621</v>
      </c>
      <c r="Q36" s="17">
        <v>41467</v>
      </c>
      <c r="R36" s="17">
        <v>29335</v>
      </c>
      <c r="S36" s="17">
        <v>33099</v>
      </c>
      <c r="T36" s="17">
        <v>29450</v>
      </c>
      <c r="U36" s="17">
        <v>39239</v>
      </c>
      <c r="V36" s="17">
        <v>47081</v>
      </c>
      <c r="W36" s="17">
        <v>47039</v>
      </c>
      <c r="X36" s="17">
        <v>57018</v>
      </c>
      <c r="Y36" s="17">
        <v>19493</v>
      </c>
      <c r="Z36" s="17">
        <v>29778</v>
      </c>
      <c r="AA36" s="18">
        <v>33678</v>
      </c>
      <c r="AC36" s="15" t="s">
        <v>12</v>
      </c>
      <c r="AD36" s="16">
        <v>25696</v>
      </c>
      <c r="AE36" s="17">
        <v>25052</v>
      </c>
      <c r="AF36" s="17">
        <v>40306</v>
      </c>
      <c r="AG36" s="17">
        <v>71421</v>
      </c>
      <c r="AH36" s="17">
        <v>35879</v>
      </c>
      <c r="AI36" s="17">
        <v>27440</v>
      </c>
      <c r="AJ36" s="17">
        <v>38715</v>
      </c>
      <c r="AK36" s="17">
        <v>55959</v>
      </c>
      <c r="AL36" s="17">
        <v>33265</v>
      </c>
      <c r="AM36" s="17">
        <v>23158</v>
      </c>
      <c r="AN36" s="17">
        <v>21966</v>
      </c>
      <c r="AO36" s="18">
        <v>28090</v>
      </c>
      <c r="AQ36" s="15" t="s">
        <v>12</v>
      </c>
      <c r="AR36" s="16">
        <v>111606</v>
      </c>
      <c r="AS36" s="17">
        <v>24433</v>
      </c>
      <c r="AT36" s="17">
        <v>17358</v>
      </c>
      <c r="AU36" s="17">
        <v>18303</v>
      </c>
      <c r="AV36" s="17">
        <v>38088</v>
      </c>
      <c r="AW36" s="17">
        <v>30535</v>
      </c>
      <c r="AX36" s="17">
        <v>23411</v>
      </c>
      <c r="AY36" s="17">
        <v>78169</v>
      </c>
      <c r="AZ36" s="17">
        <v>20533</v>
      </c>
      <c r="BA36" s="17">
        <v>50708</v>
      </c>
      <c r="BB36" s="17">
        <v>42976</v>
      </c>
      <c r="BC36" s="18">
        <v>24516</v>
      </c>
      <c r="BE36" s="15" t="s">
        <v>12</v>
      </c>
      <c r="BF36" s="16">
        <v>19516</v>
      </c>
      <c r="BG36" s="17">
        <v>38173</v>
      </c>
      <c r="BH36" s="17">
        <v>26599</v>
      </c>
      <c r="BI36" s="17">
        <v>18298</v>
      </c>
      <c r="BJ36" s="17">
        <v>30045</v>
      </c>
      <c r="BK36" s="17">
        <v>50122</v>
      </c>
      <c r="BL36" s="17">
        <v>28331</v>
      </c>
      <c r="BM36" s="17">
        <v>23619</v>
      </c>
      <c r="BN36" s="17">
        <v>30743</v>
      </c>
      <c r="BO36" s="17">
        <v>59381</v>
      </c>
      <c r="BP36" s="17">
        <v>31179</v>
      </c>
      <c r="BQ36" s="18">
        <v>48829</v>
      </c>
      <c r="BS36" s="15" t="s">
        <v>12</v>
      </c>
      <c r="BT36" s="16">
        <v>31975</v>
      </c>
      <c r="BU36" s="17">
        <v>22290</v>
      </c>
      <c r="BV36" s="17">
        <v>23873</v>
      </c>
      <c r="BW36" s="17">
        <v>22239</v>
      </c>
      <c r="BX36" s="17">
        <v>23286</v>
      </c>
      <c r="BY36" s="17">
        <v>18033</v>
      </c>
      <c r="BZ36" s="17">
        <v>22268</v>
      </c>
      <c r="CA36" s="17">
        <v>43968</v>
      </c>
      <c r="CB36" s="17">
        <v>47195</v>
      </c>
      <c r="CC36" s="17">
        <v>31539</v>
      </c>
      <c r="CD36" s="17">
        <v>27297</v>
      </c>
      <c r="CE36" s="18">
        <v>33870</v>
      </c>
    </row>
    <row r="37" spans="1:83" x14ac:dyDescent="0.2">
      <c r="A37" s="15" t="s">
        <v>13</v>
      </c>
      <c r="B37" s="19">
        <v>31084</v>
      </c>
      <c r="C37" s="20">
        <v>23613</v>
      </c>
      <c r="D37" s="20">
        <v>23263</v>
      </c>
      <c r="E37" s="20">
        <v>19674</v>
      </c>
      <c r="F37" s="20">
        <v>18688</v>
      </c>
      <c r="G37" s="20">
        <v>19657</v>
      </c>
      <c r="H37" s="20">
        <v>66072</v>
      </c>
      <c r="I37" s="20">
        <v>23295</v>
      </c>
      <c r="J37" s="20">
        <v>58784</v>
      </c>
      <c r="K37" s="20">
        <v>69597</v>
      </c>
      <c r="L37" s="20">
        <v>34681</v>
      </c>
      <c r="M37" s="21">
        <v>31660</v>
      </c>
      <c r="O37" s="15" t="s">
        <v>13</v>
      </c>
      <c r="P37" s="19">
        <v>16839</v>
      </c>
      <c r="Q37" s="20">
        <v>16889</v>
      </c>
      <c r="R37" s="20">
        <v>30789</v>
      </c>
      <c r="S37" s="20">
        <v>15743</v>
      </c>
      <c r="T37" s="20">
        <v>30759</v>
      </c>
      <c r="U37" s="20">
        <v>20309</v>
      </c>
      <c r="V37" s="20">
        <v>69943</v>
      </c>
      <c r="W37" s="20">
        <v>139924</v>
      </c>
      <c r="X37" s="20">
        <v>76394</v>
      </c>
      <c r="Y37" s="20">
        <v>16637</v>
      </c>
      <c r="Z37" s="20">
        <v>32276</v>
      </c>
      <c r="AA37" s="21">
        <v>25425</v>
      </c>
      <c r="AC37" s="15" t="s">
        <v>13</v>
      </c>
      <c r="AD37" s="19">
        <v>18768</v>
      </c>
      <c r="AE37" s="20">
        <v>28312</v>
      </c>
      <c r="AF37" s="20">
        <v>15395</v>
      </c>
      <c r="AG37" s="20">
        <v>30544</v>
      </c>
      <c r="AH37" s="20">
        <v>27319</v>
      </c>
      <c r="AI37" s="20">
        <v>44587</v>
      </c>
      <c r="AJ37" s="20">
        <v>16570</v>
      </c>
      <c r="AK37" s="20">
        <v>26157</v>
      </c>
      <c r="AL37" s="20">
        <v>28623</v>
      </c>
      <c r="AM37" s="20">
        <v>28370</v>
      </c>
      <c r="AN37" s="20">
        <v>16696</v>
      </c>
      <c r="AO37" s="21">
        <v>39654</v>
      </c>
      <c r="AQ37" s="15" t="s">
        <v>13</v>
      </c>
      <c r="AR37" s="19">
        <v>105422</v>
      </c>
      <c r="AS37" s="20">
        <v>17577</v>
      </c>
      <c r="AT37" s="20">
        <v>23322</v>
      </c>
      <c r="AU37" s="20">
        <v>28109</v>
      </c>
      <c r="AV37" s="20">
        <v>22783</v>
      </c>
      <c r="AW37" s="20">
        <v>36451</v>
      </c>
      <c r="AX37" s="20">
        <v>40715</v>
      </c>
      <c r="AY37" s="20">
        <v>52275</v>
      </c>
      <c r="AZ37" s="20">
        <v>84358</v>
      </c>
      <c r="BA37" s="20">
        <v>28785</v>
      </c>
      <c r="BB37" s="20">
        <v>23539</v>
      </c>
      <c r="BC37" s="21">
        <v>21206</v>
      </c>
      <c r="BE37" s="15" t="s">
        <v>13</v>
      </c>
      <c r="BF37" s="19">
        <v>35873</v>
      </c>
      <c r="BG37" s="20">
        <v>35814</v>
      </c>
      <c r="BH37" s="20">
        <v>38907</v>
      </c>
      <c r="BI37" s="20">
        <v>23708</v>
      </c>
      <c r="BJ37" s="20">
        <v>40489</v>
      </c>
      <c r="BK37" s="20">
        <v>21313</v>
      </c>
      <c r="BL37" s="20">
        <v>22557</v>
      </c>
      <c r="BM37" s="20">
        <v>26385</v>
      </c>
      <c r="BN37" s="20">
        <v>18854</v>
      </c>
      <c r="BO37" s="20">
        <v>37216</v>
      </c>
      <c r="BP37" s="20">
        <v>16166</v>
      </c>
      <c r="BQ37" s="21">
        <v>33809</v>
      </c>
      <c r="BS37" s="15" t="s">
        <v>13</v>
      </c>
      <c r="BT37" s="19">
        <v>42569</v>
      </c>
      <c r="BU37" s="20">
        <v>30756</v>
      </c>
      <c r="BV37" s="20">
        <v>12462</v>
      </c>
      <c r="BW37" s="20">
        <v>25907</v>
      </c>
      <c r="BX37" s="20">
        <v>21864</v>
      </c>
      <c r="BY37" s="20">
        <v>34423</v>
      </c>
      <c r="BZ37" s="20">
        <v>65428</v>
      </c>
      <c r="CA37" s="20">
        <v>74899</v>
      </c>
      <c r="CB37" s="20">
        <v>54793</v>
      </c>
      <c r="CC37" s="20">
        <v>48168</v>
      </c>
      <c r="CD37" s="20">
        <v>33641</v>
      </c>
      <c r="CE37" s="21">
        <v>58967</v>
      </c>
    </row>
    <row r="39" spans="1:83" x14ac:dyDescent="0.2">
      <c r="B39" t="s">
        <v>55</v>
      </c>
      <c r="P39" t="s">
        <v>55</v>
      </c>
      <c r="AD39" t="s">
        <v>55</v>
      </c>
      <c r="AR39" t="s">
        <v>55</v>
      </c>
      <c r="BF39" t="s">
        <v>55</v>
      </c>
      <c r="BT39" t="s">
        <v>55</v>
      </c>
    </row>
    <row r="40" spans="1:83" x14ac:dyDescent="0.2">
      <c r="B40" s="15">
        <v>1</v>
      </c>
      <c r="C40" s="15">
        <v>2</v>
      </c>
      <c r="D40" s="15">
        <v>3</v>
      </c>
      <c r="E40" s="15">
        <v>4</v>
      </c>
      <c r="F40" s="15">
        <v>5</v>
      </c>
      <c r="G40" s="15">
        <v>6</v>
      </c>
      <c r="H40" s="15">
        <v>7</v>
      </c>
      <c r="I40" s="15">
        <v>8</v>
      </c>
      <c r="J40" s="15">
        <v>9</v>
      </c>
      <c r="K40" s="15">
        <v>10</v>
      </c>
      <c r="L40" s="15">
        <v>11</v>
      </c>
      <c r="M40" s="15">
        <v>12</v>
      </c>
      <c r="P40" s="15">
        <v>1</v>
      </c>
      <c r="Q40" s="15">
        <v>2</v>
      </c>
      <c r="R40" s="15">
        <v>3</v>
      </c>
      <c r="S40" s="15">
        <v>4</v>
      </c>
      <c r="T40" s="15">
        <v>5</v>
      </c>
      <c r="U40" s="15">
        <v>6</v>
      </c>
      <c r="V40" s="15">
        <v>7</v>
      </c>
      <c r="W40" s="15">
        <v>8</v>
      </c>
      <c r="X40" s="15">
        <v>9</v>
      </c>
      <c r="Y40" s="15">
        <v>10</v>
      </c>
      <c r="Z40" s="15">
        <v>11</v>
      </c>
      <c r="AA40" s="15">
        <v>12</v>
      </c>
      <c r="AD40" s="15">
        <v>1</v>
      </c>
      <c r="AE40" s="15">
        <v>2</v>
      </c>
      <c r="AF40" s="15">
        <v>3</v>
      </c>
      <c r="AG40" s="15">
        <v>4</v>
      </c>
      <c r="AH40" s="15">
        <v>5</v>
      </c>
      <c r="AI40" s="15">
        <v>6</v>
      </c>
      <c r="AJ40" s="15">
        <v>7</v>
      </c>
      <c r="AK40" s="15">
        <v>8</v>
      </c>
      <c r="AL40" s="15">
        <v>9</v>
      </c>
      <c r="AM40" s="15">
        <v>10</v>
      </c>
      <c r="AN40" s="15">
        <v>11</v>
      </c>
      <c r="AO40" s="15">
        <v>12</v>
      </c>
      <c r="AR40" s="15">
        <v>1</v>
      </c>
      <c r="AS40" s="15">
        <v>2</v>
      </c>
      <c r="AT40" s="15">
        <v>3</v>
      </c>
      <c r="AU40" s="15">
        <v>4</v>
      </c>
      <c r="AV40" s="15">
        <v>5</v>
      </c>
      <c r="AW40" s="15">
        <v>6</v>
      </c>
      <c r="AX40" s="15">
        <v>7</v>
      </c>
      <c r="AY40" s="15">
        <v>8</v>
      </c>
      <c r="AZ40" s="15">
        <v>9</v>
      </c>
      <c r="BA40" s="15">
        <v>10</v>
      </c>
      <c r="BB40" s="15">
        <v>11</v>
      </c>
      <c r="BC40" s="15">
        <v>12</v>
      </c>
      <c r="BF40" s="15">
        <v>1</v>
      </c>
      <c r="BG40" s="15">
        <v>2</v>
      </c>
      <c r="BH40" s="15">
        <v>3</v>
      </c>
      <c r="BI40" s="15">
        <v>4</v>
      </c>
      <c r="BJ40" s="15">
        <v>5</v>
      </c>
      <c r="BK40" s="15">
        <v>6</v>
      </c>
      <c r="BL40" s="15">
        <v>7</v>
      </c>
      <c r="BM40" s="15">
        <v>8</v>
      </c>
      <c r="BN40" s="15">
        <v>9</v>
      </c>
      <c r="BO40" s="15">
        <v>10</v>
      </c>
      <c r="BP40" s="15">
        <v>11</v>
      </c>
      <c r="BQ40" s="15">
        <v>12</v>
      </c>
      <c r="BT40" s="15">
        <v>1</v>
      </c>
      <c r="BU40" s="15">
        <v>2</v>
      </c>
      <c r="BV40" s="15">
        <v>3</v>
      </c>
      <c r="BW40" s="15">
        <v>4</v>
      </c>
      <c r="BX40" s="15">
        <v>5</v>
      </c>
      <c r="BY40" s="15">
        <v>6</v>
      </c>
      <c r="BZ40" s="15">
        <v>7</v>
      </c>
      <c r="CA40" s="15">
        <v>8</v>
      </c>
      <c r="CB40" s="15">
        <v>9</v>
      </c>
      <c r="CC40" s="15">
        <v>10</v>
      </c>
      <c r="CD40" s="15">
        <v>11</v>
      </c>
      <c r="CE40" s="15">
        <v>12</v>
      </c>
    </row>
    <row r="41" spans="1:83" x14ac:dyDescent="0.2">
      <c r="A41" s="15" t="s">
        <v>5</v>
      </c>
      <c r="B41" s="46">
        <v>0.28000000000000003</v>
      </c>
      <c r="C41" s="47">
        <v>0.19</v>
      </c>
      <c r="D41" s="47">
        <v>0.19</v>
      </c>
      <c r="E41" s="47">
        <v>0.27</v>
      </c>
      <c r="F41" s="47">
        <v>1.43</v>
      </c>
      <c r="G41" s="47">
        <v>0.27</v>
      </c>
      <c r="H41" s="47">
        <v>0.31</v>
      </c>
      <c r="I41" s="47">
        <v>0.2</v>
      </c>
      <c r="J41" s="47">
        <v>0.56000000000000005</v>
      </c>
      <c r="K41" s="47">
        <v>0.18</v>
      </c>
      <c r="L41" s="47">
        <v>0.17</v>
      </c>
      <c r="M41" s="48">
        <v>0.23</v>
      </c>
      <c r="O41" s="15" t="s">
        <v>5</v>
      </c>
      <c r="P41" s="46">
        <v>0.67</v>
      </c>
      <c r="Q41" s="47">
        <v>0.27</v>
      </c>
      <c r="R41" s="47">
        <v>0.27</v>
      </c>
      <c r="S41" s="47">
        <v>0.22</v>
      </c>
      <c r="T41" s="47">
        <v>0.22</v>
      </c>
      <c r="U41" s="47">
        <v>0.15</v>
      </c>
      <c r="V41" s="47">
        <v>0.32</v>
      </c>
      <c r="W41" s="47">
        <v>0.1</v>
      </c>
      <c r="X41" s="47">
        <v>0.34</v>
      </c>
      <c r="Y41" s="47">
        <v>0.24</v>
      </c>
      <c r="Z41" s="47">
        <v>0.32</v>
      </c>
      <c r="AA41" s="48">
        <v>0.19</v>
      </c>
      <c r="AC41" s="15" t="s">
        <v>5</v>
      </c>
      <c r="AD41" s="46">
        <v>0.44</v>
      </c>
      <c r="AE41" s="47">
        <v>0.39</v>
      </c>
      <c r="AF41" s="47">
        <v>0.22</v>
      </c>
      <c r="AG41" s="47">
        <v>0.18</v>
      </c>
      <c r="AH41" s="47">
        <v>0.27</v>
      </c>
      <c r="AI41" s="47">
        <v>0.15</v>
      </c>
      <c r="AJ41" s="47">
        <v>0.19</v>
      </c>
      <c r="AK41" s="47">
        <v>0.28000000000000003</v>
      </c>
      <c r="AL41" s="47">
        <v>0.16</v>
      </c>
      <c r="AM41" s="47">
        <v>0.19</v>
      </c>
      <c r="AN41" s="47">
        <v>0.08</v>
      </c>
      <c r="AO41" s="48">
        <v>0.2</v>
      </c>
      <c r="AQ41" s="15" t="s">
        <v>5</v>
      </c>
      <c r="AR41" s="46">
        <v>0.45</v>
      </c>
      <c r="AS41" s="47">
        <v>0.16</v>
      </c>
      <c r="AT41" s="47">
        <v>0.16</v>
      </c>
      <c r="AU41" s="47">
        <v>0.35</v>
      </c>
      <c r="AV41" s="47">
        <v>0.33</v>
      </c>
      <c r="AW41" s="47">
        <v>0.32</v>
      </c>
      <c r="AX41" s="47">
        <v>0.32</v>
      </c>
      <c r="AY41" s="47">
        <v>0.31</v>
      </c>
      <c r="AZ41" s="47">
        <v>0.13</v>
      </c>
      <c r="BA41" s="47">
        <v>0.19</v>
      </c>
      <c r="BB41" s="47">
        <v>0.31</v>
      </c>
      <c r="BC41" s="48">
        <v>0.34</v>
      </c>
      <c r="BE41" s="15" t="s">
        <v>5</v>
      </c>
      <c r="BF41" s="46">
        <v>0.32</v>
      </c>
      <c r="BG41" s="47">
        <v>0.16</v>
      </c>
      <c r="BH41" s="47">
        <v>0.17</v>
      </c>
      <c r="BI41" s="47">
        <v>0.14000000000000001</v>
      </c>
      <c r="BJ41" s="47">
        <v>0.26</v>
      </c>
      <c r="BK41" s="47">
        <v>0.09</v>
      </c>
      <c r="BL41" s="47">
        <v>0.21</v>
      </c>
      <c r="BM41" s="47">
        <v>0.24</v>
      </c>
      <c r="BN41" s="47">
        <v>0.26</v>
      </c>
      <c r="BO41" s="47">
        <v>0.2</v>
      </c>
      <c r="BP41" s="47">
        <v>0.3</v>
      </c>
      <c r="BQ41" s="48">
        <v>0.18</v>
      </c>
      <c r="BS41" s="15" t="s">
        <v>5</v>
      </c>
      <c r="BT41" s="46">
        <v>0.4</v>
      </c>
      <c r="BU41" s="47">
        <v>0.25</v>
      </c>
      <c r="BV41" s="47">
        <v>0.17</v>
      </c>
      <c r="BW41" s="47">
        <v>0.21</v>
      </c>
      <c r="BX41" s="47">
        <v>0.06</v>
      </c>
      <c r="BY41" s="47">
        <v>0.1</v>
      </c>
      <c r="BZ41" s="47">
        <v>0.12</v>
      </c>
      <c r="CA41" s="47">
        <v>0.28000000000000003</v>
      </c>
      <c r="CB41" s="47">
        <v>0.21</v>
      </c>
      <c r="CC41" s="47">
        <v>0.18</v>
      </c>
      <c r="CD41" s="47">
        <v>0.11</v>
      </c>
      <c r="CE41" s="48">
        <v>0.13</v>
      </c>
    </row>
    <row r="42" spans="1:83" x14ac:dyDescent="0.2">
      <c r="A42" s="15" t="s">
        <v>7</v>
      </c>
      <c r="B42" s="16">
        <v>0.22</v>
      </c>
      <c r="C42" s="17">
        <v>0.1</v>
      </c>
      <c r="D42" s="17">
        <v>0.12</v>
      </c>
      <c r="E42" s="17">
        <v>0.18</v>
      </c>
      <c r="F42" s="17">
        <v>7.0000000000000007E-2</v>
      </c>
      <c r="G42" s="17">
        <v>0.21</v>
      </c>
      <c r="H42" s="17">
        <v>0.4</v>
      </c>
      <c r="I42" s="17">
        <v>0.11</v>
      </c>
      <c r="J42" s="17">
        <v>0.19</v>
      </c>
      <c r="K42" s="17">
        <v>0.09</v>
      </c>
      <c r="L42" s="17">
        <v>0.11</v>
      </c>
      <c r="M42" s="18">
        <v>0.28000000000000003</v>
      </c>
      <c r="O42" s="15" t="s">
        <v>7</v>
      </c>
      <c r="P42" s="16">
        <v>0.26</v>
      </c>
      <c r="Q42" s="17">
        <v>0.15</v>
      </c>
      <c r="R42" s="17">
        <v>0.31</v>
      </c>
      <c r="S42" s="17">
        <v>0.13</v>
      </c>
      <c r="T42" s="17">
        <v>0.22</v>
      </c>
      <c r="U42" s="17">
        <v>0.16</v>
      </c>
      <c r="V42" s="17">
        <v>0.22</v>
      </c>
      <c r="W42" s="17">
        <v>0.18</v>
      </c>
      <c r="X42" s="17">
        <v>0.18</v>
      </c>
      <c r="Y42" s="17">
        <v>0.77</v>
      </c>
      <c r="Z42" s="17">
        <v>0.32</v>
      </c>
      <c r="AA42" s="18">
        <v>0.25</v>
      </c>
      <c r="AC42" s="15" t="s">
        <v>7</v>
      </c>
      <c r="AD42" s="16">
        <v>0.79</v>
      </c>
      <c r="AE42" s="17">
        <v>0.32</v>
      </c>
      <c r="AF42" s="17">
        <v>0.4</v>
      </c>
      <c r="AG42" s="17">
        <v>0.47</v>
      </c>
      <c r="AH42" s="17">
        <v>0.15</v>
      </c>
      <c r="AI42" s="17">
        <v>0.43</v>
      </c>
      <c r="AJ42" s="17">
        <v>0.23</v>
      </c>
      <c r="AK42" s="17">
        <v>0.28999999999999998</v>
      </c>
      <c r="AL42" s="17">
        <v>0.12</v>
      </c>
      <c r="AM42" s="17">
        <v>0.25</v>
      </c>
      <c r="AN42" s="17">
        <v>0.27</v>
      </c>
      <c r="AO42" s="18">
        <v>0.14000000000000001</v>
      </c>
      <c r="AQ42" s="15" t="s">
        <v>7</v>
      </c>
      <c r="AR42" s="16">
        <v>0.23</v>
      </c>
      <c r="AS42" s="17">
        <v>0.13</v>
      </c>
      <c r="AT42" s="17">
        <v>0.15</v>
      </c>
      <c r="AU42" s="17">
        <v>0.17</v>
      </c>
      <c r="AV42" s="17">
        <v>0.22</v>
      </c>
      <c r="AW42" s="17">
        <v>0.24</v>
      </c>
      <c r="AX42" s="17">
        <v>0.14000000000000001</v>
      </c>
      <c r="AY42" s="17">
        <v>0.18</v>
      </c>
      <c r="AZ42" s="17">
        <v>0.5</v>
      </c>
      <c r="BA42" s="17">
        <v>0.28000000000000003</v>
      </c>
      <c r="BB42" s="17">
        <v>0.51</v>
      </c>
      <c r="BC42" s="18">
        <v>0.3</v>
      </c>
      <c r="BE42" s="15" t="s">
        <v>7</v>
      </c>
      <c r="BF42" s="16">
        <v>0.15</v>
      </c>
      <c r="BG42" s="17">
        <v>0.47</v>
      </c>
      <c r="BH42" s="17">
        <v>0.4</v>
      </c>
      <c r="BI42" s="17">
        <v>0.36</v>
      </c>
      <c r="BJ42" s="17">
        <v>0.46</v>
      </c>
      <c r="BK42" s="17">
        <v>0.16</v>
      </c>
      <c r="BL42" s="17">
        <v>0.28000000000000003</v>
      </c>
      <c r="BM42" s="17">
        <v>0.4</v>
      </c>
      <c r="BN42" s="17">
        <v>0.22</v>
      </c>
      <c r="BO42" s="17">
        <v>0.16</v>
      </c>
      <c r="BP42" s="17">
        <v>0.33</v>
      </c>
      <c r="BQ42" s="18">
        <v>0.32</v>
      </c>
      <c r="BS42" s="15" t="s">
        <v>7</v>
      </c>
      <c r="BT42" s="16">
        <v>0.15</v>
      </c>
      <c r="BU42" s="17">
        <v>0.13</v>
      </c>
      <c r="BV42" s="17">
        <v>0.83</v>
      </c>
      <c r="BW42" s="17">
        <v>0.24</v>
      </c>
      <c r="BX42" s="17">
        <v>0.27</v>
      </c>
      <c r="BY42" s="17">
        <v>0.23</v>
      </c>
      <c r="BZ42" s="17">
        <v>0.37</v>
      </c>
      <c r="CA42" s="17">
        <v>0.27</v>
      </c>
      <c r="CB42" s="17">
        <v>0.32</v>
      </c>
      <c r="CC42" s="17">
        <v>0.32</v>
      </c>
      <c r="CD42" s="17">
        <v>0.21</v>
      </c>
      <c r="CE42" s="18">
        <v>1</v>
      </c>
    </row>
    <row r="43" spans="1:83" x14ac:dyDescent="0.2">
      <c r="A43" s="15" t="s">
        <v>8</v>
      </c>
      <c r="B43" s="16">
        <v>0.23</v>
      </c>
      <c r="C43" s="17">
        <v>0.46</v>
      </c>
      <c r="D43" s="17">
        <v>0.46</v>
      </c>
      <c r="E43" s="17">
        <v>0.3</v>
      </c>
      <c r="F43" s="17">
        <v>0.13</v>
      </c>
      <c r="G43" s="17">
        <v>0.17</v>
      </c>
      <c r="H43" s="17">
        <v>0.66</v>
      </c>
      <c r="I43" s="17">
        <v>0.14000000000000001</v>
      </c>
      <c r="J43" s="17">
        <v>0.41</v>
      </c>
      <c r="K43" s="17">
        <v>0.24</v>
      </c>
      <c r="L43" s="17">
        <v>0.2</v>
      </c>
      <c r="M43" s="18">
        <v>0.22</v>
      </c>
      <c r="O43" s="15" t="s">
        <v>8</v>
      </c>
      <c r="P43" s="16">
        <v>0.15</v>
      </c>
      <c r="Q43" s="17">
        <v>0.76</v>
      </c>
      <c r="R43" s="17">
        <v>0.15</v>
      </c>
      <c r="S43" s="17">
        <v>0.36</v>
      </c>
      <c r="T43" s="17">
        <v>0.11</v>
      </c>
      <c r="U43" s="17">
        <v>0.11</v>
      </c>
      <c r="V43" s="17">
        <v>0.19</v>
      </c>
      <c r="W43" s="17">
        <v>1.07</v>
      </c>
      <c r="X43" s="17">
        <v>0.26</v>
      </c>
      <c r="Y43" s="17">
        <v>0.17</v>
      </c>
      <c r="Z43" s="17">
        <v>0.25</v>
      </c>
      <c r="AA43" s="18">
        <v>0.08</v>
      </c>
      <c r="AC43" s="15" t="s">
        <v>8</v>
      </c>
      <c r="AD43" s="16">
        <v>0.34</v>
      </c>
      <c r="AE43" s="17">
        <v>0.27</v>
      </c>
      <c r="AF43" s="17">
        <v>0.2</v>
      </c>
      <c r="AG43" s="17">
        <v>0.34</v>
      </c>
      <c r="AH43" s="17">
        <v>0.22</v>
      </c>
      <c r="AI43" s="17">
        <v>0.4</v>
      </c>
      <c r="AJ43" s="17">
        <v>0.15</v>
      </c>
      <c r="AK43" s="17">
        <v>0.3</v>
      </c>
      <c r="AL43" s="17">
        <v>0.4</v>
      </c>
      <c r="AM43" s="17">
        <v>1.48</v>
      </c>
      <c r="AN43" s="17">
        <v>0.37</v>
      </c>
      <c r="AO43" s="18">
        <v>1.03</v>
      </c>
      <c r="AQ43" s="15" t="s">
        <v>8</v>
      </c>
      <c r="AR43" s="16">
        <v>0.3</v>
      </c>
      <c r="AS43" s="17">
        <v>0.25</v>
      </c>
      <c r="AT43" s="17">
        <v>0.34</v>
      </c>
      <c r="AU43" s="17">
        <v>0.08</v>
      </c>
      <c r="AV43" s="17">
        <v>0.25</v>
      </c>
      <c r="AW43" s="17">
        <v>0.15</v>
      </c>
      <c r="AX43" s="17">
        <v>0.41</v>
      </c>
      <c r="AY43" s="17">
        <v>0.26</v>
      </c>
      <c r="AZ43" s="17">
        <v>0.17</v>
      </c>
      <c r="BA43" s="17">
        <v>0.41</v>
      </c>
      <c r="BB43" s="17">
        <v>0.78</v>
      </c>
      <c r="BC43" s="18">
        <v>0.57999999999999996</v>
      </c>
      <c r="BE43" s="15" t="s">
        <v>8</v>
      </c>
      <c r="BF43" s="16">
        <v>0.21</v>
      </c>
      <c r="BG43" s="17">
        <v>0.79</v>
      </c>
      <c r="BH43" s="17">
        <v>0.19</v>
      </c>
      <c r="BI43" s="17">
        <v>0.41</v>
      </c>
      <c r="BJ43" s="17">
        <v>0.63</v>
      </c>
      <c r="BK43" s="17">
        <v>0.43</v>
      </c>
      <c r="BL43" s="17">
        <v>0.14000000000000001</v>
      </c>
      <c r="BM43" s="17">
        <v>0.14000000000000001</v>
      </c>
      <c r="BN43" s="17">
        <v>0.2</v>
      </c>
      <c r="BO43" s="17">
        <v>0.2</v>
      </c>
      <c r="BP43" s="17">
        <v>0.24</v>
      </c>
      <c r="BQ43" s="18">
        <v>0.31</v>
      </c>
      <c r="BS43" s="15" t="s">
        <v>8</v>
      </c>
      <c r="BT43" s="16">
        <v>0.25</v>
      </c>
      <c r="BU43" s="17">
        <v>0.24</v>
      </c>
      <c r="BV43" s="17">
        <v>0.22</v>
      </c>
      <c r="BW43" s="17">
        <v>0.28999999999999998</v>
      </c>
      <c r="BX43" s="17">
        <v>0.31</v>
      </c>
      <c r="BY43" s="17">
        <v>0.15</v>
      </c>
      <c r="BZ43" s="17">
        <v>0.12</v>
      </c>
      <c r="CA43" s="17">
        <v>0.22</v>
      </c>
      <c r="CB43" s="17">
        <v>0.15</v>
      </c>
      <c r="CC43" s="17">
        <v>0.17</v>
      </c>
      <c r="CD43" s="17">
        <v>0.09</v>
      </c>
      <c r="CE43" s="18">
        <v>0.39</v>
      </c>
    </row>
    <row r="44" spans="1:83" x14ac:dyDescent="0.2">
      <c r="A44" s="15" t="s">
        <v>9</v>
      </c>
      <c r="B44" s="16">
        <v>0.51</v>
      </c>
      <c r="C44" s="17">
        <v>0.42</v>
      </c>
      <c r="D44" s="17">
        <v>0.94</v>
      </c>
      <c r="E44" s="17">
        <v>0.32</v>
      </c>
      <c r="F44" s="17">
        <v>0.41</v>
      </c>
      <c r="G44" s="17">
        <v>0.15</v>
      </c>
      <c r="H44" s="17">
        <v>0.36</v>
      </c>
      <c r="I44" s="17">
        <v>1.3</v>
      </c>
      <c r="J44" s="17">
        <v>0.8</v>
      </c>
      <c r="K44" s="17">
        <v>0.15</v>
      </c>
      <c r="L44" s="17">
        <v>0.28000000000000003</v>
      </c>
      <c r="M44" s="18">
        <v>0.26</v>
      </c>
      <c r="O44" s="15" t="s">
        <v>9</v>
      </c>
      <c r="P44" s="16">
        <v>0.36</v>
      </c>
      <c r="Q44" s="17">
        <v>0.22</v>
      </c>
      <c r="R44" s="17">
        <v>0.14000000000000001</v>
      </c>
      <c r="S44" s="17">
        <v>0.19</v>
      </c>
      <c r="T44" s="17">
        <v>0.18</v>
      </c>
      <c r="U44" s="17">
        <v>0.05</v>
      </c>
      <c r="V44" s="17">
        <v>0.14000000000000001</v>
      </c>
      <c r="W44" s="17">
        <v>0.2</v>
      </c>
      <c r="X44" s="17">
        <v>0.2</v>
      </c>
      <c r="Y44" s="17">
        <v>0.23</v>
      </c>
      <c r="Z44" s="17">
        <v>0.08</v>
      </c>
      <c r="AA44" s="18">
        <v>0.3</v>
      </c>
      <c r="AC44" s="15" t="s">
        <v>9</v>
      </c>
      <c r="AD44" s="16">
        <v>0.33</v>
      </c>
      <c r="AE44" s="17">
        <v>0.21</v>
      </c>
      <c r="AF44" s="17">
        <v>0.23</v>
      </c>
      <c r="AG44" s="17">
        <v>0.36</v>
      </c>
      <c r="AH44" s="17">
        <v>0.2</v>
      </c>
      <c r="AI44" s="17">
        <v>0.1</v>
      </c>
      <c r="AJ44" s="17">
        <v>0.13</v>
      </c>
      <c r="AK44" s="17">
        <v>0.1</v>
      </c>
      <c r="AL44" s="17">
        <v>0.33</v>
      </c>
      <c r="AM44" s="17">
        <v>0.7</v>
      </c>
      <c r="AN44" s="17">
        <v>0.89</v>
      </c>
      <c r="AO44" s="18">
        <v>1.08</v>
      </c>
      <c r="AQ44" s="15" t="s">
        <v>9</v>
      </c>
      <c r="AR44" s="16">
        <v>0.33</v>
      </c>
      <c r="AS44" s="17">
        <v>0.21</v>
      </c>
      <c r="AT44" s="17">
        <v>0.43</v>
      </c>
      <c r="AU44" s="17">
        <v>0.16</v>
      </c>
      <c r="AV44" s="17">
        <v>0.22</v>
      </c>
      <c r="AW44" s="17">
        <v>0.11</v>
      </c>
      <c r="AX44" s="17">
        <v>1.42</v>
      </c>
      <c r="AY44" s="17">
        <v>0.33</v>
      </c>
      <c r="AZ44" s="17">
        <v>0.28999999999999998</v>
      </c>
      <c r="BA44" s="17">
        <v>0.71</v>
      </c>
      <c r="BB44" s="17">
        <v>0.33</v>
      </c>
      <c r="BC44" s="18">
        <v>0.18</v>
      </c>
      <c r="BE44" s="15" t="s">
        <v>9</v>
      </c>
      <c r="BF44" s="16">
        <v>0.26</v>
      </c>
      <c r="BG44" s="17">
        <v>0.23</v>
      </c>
      <c r="BH44" s="17">
        <v>0.23</v>
      </c>
      <c r="BI44" s="17">
        <v>0.42</v>
      </c>
      <c r="BJ44" s="17">
        <v>0.15</v>
      </c>
      <c r="BK44" s="17">
        <v>0.5</v>
      </c>
      <c r="BL44" s="17">
        <v>7.0000000000000007E-2</v>
      </c>
      <c r="BM44" s="17">
        <v>0.13</v>
      </c>
      <c r="BN44" s="17">
        <v>0.37</v>
      </c>
      <c r="BO44" s="17">
        <v>0.2</v>
      </c>
      <c r="BP44" s="17">
        <v>0.15</v>
      </c>
      <c r="BQ44" s="18">
        <v>0.21</v>
      </c>
      <c r="BS44" s="15" t="s">
        <v>9</v>
      </c>
      <c r="BT44" s="16">
        <v>0.28000000000000003</v>
      </c>
      <c r="BU44" s="17">
        <v>0.22</v>
      </c>
      <c r="BV44" s="17">
        <v>0.16</v>
      </c>
      <c r="BW44" s="17">
        <v>0.2</v>
      </c>
      <c r="BX44" s="17">
        <v>0.21</v>
      </c>
      <c r="BY44" s="17">
        <v>0.11</v>
      </c>
      <c r="BZ44" s="17">
        <v>7.0000000000000007E-2</v>
      </c>
      <c r="CA44" s="17">
        <v>0.1</v>
      </c>
      <c r="CB44" s="17">
        <v>0.3</v>
      </c>
      <c r="CC44" s="17">
        <v>0.21</v>
      </c>
      <c r="CD44" s="17">
        <v>0.3</v>
      </c>
      <c r="CE44" s="18">
        <v>0.16</v>
      </c>
    </row>
    <row r="45" spans="1:83" x14ac:dyDescent="0.2">
      <c r="A45" s="15" t="s">
        <v>10</v>
      </c>
      <c r="B45" s="16">
        <v>2.11</v>
      </c>
      <c r="C45" s="17">
        <v>0.79</v>
      </c>
      <c r="D45" s="17">
        <v>2.0299999999999998</v>
      </c>
      <c r="E45" s="17">
        <v>0.32</v>
      </c>
      <c r="F45" s="17">
        <v>0.48</v>
      </c>
      <c r="G45" s="17">
        <v>0.57999999999999996</v>
      </c>
      <c r="H45" s="17">
        <v>1.52</v>
      </c>
      <c r="I45" s="17">
        <v>1.67</v>
      </c>
      <c r="J45" s="17">
        <v>1.79</v>
      </c>
      <c r="K45" s="17">
        <v>0.33</v>
      </c>
      <c r="L45" s="17">
        <v>0.23</v>
      </c>
      <c r="M45" s="18">
        <v>0.23</v>
      </c>
      <c r="O45" s="15" t="s">
        <v>10</v>
      </c>
      <c r="P45" s="16">
        <v>0.28999999999999998</v>
      </c>
      <c r="Q45" s="17">
        <v>0.38</v>
      </c>
      <c r="R45" s="17">
        <v>0.2</v>
      </c>
      <c r="S45" s="17">
        <v>0.51</v>
      </c>
      <c r="T45" s="17">
        <v>0.24</v>
      </c>
      <c r="U45" s="17">
        <v>0.1</v>
      </c>
      <c r="V45" s="17">
        <v>0.04</v>
      </c>
      <c r="W45" s="17">
        <v>0.14000000000000001</v>
      </c>
      <c r="X45" s="17">
        <v>0.14000000000000001</v>
      </c>
      <c r="Y45" s="17">
        <v>0.36</v>
      </c>
      <c r="Z45" s="17">
        <v>0.27</v>
      </c>
      <c r="AA45" s="18">
        <v>0.2</v>
      </c>
      <c r="AC45" s="15" t="s">
        <v>10</v>
      </c>
      <c r="AD45" s="16">
        <v>0.27</v>
      </c>
      <c r="AE45" s="17">
        <v>0.34</v>
      </c>
      <c r="AF45" s="17">
        <v>0.33</v>
      </c>
      <c r="AG45" s="17">
        <v>0.59</v>
      </c>
      <c r="AH45" s="17">
        <v>0.71</v>
      </c>
      <c r="AI45" s="17">
        <v>0.59</v>
      </c>
      <c r="AJ45" s="17">
        <v>0.24</v>
      </c>
      <c r="AK45" s="17">
        <v>0.69</v>
      </c>
      <c r="AL45" s="17">
        <v>0.14000000000000001</v>
      </c>
      <c r="AM45" s="17">
        <v>0.63</v>
      </c>
      <c r="AN45" s="17">
        <v>0.78</v>
      </c>
      <c r="AO45" s="18">
        <v>1.23</v>
      </c>
      <c r="AQ45" s="15" t="s">
        <v>10</v>
      </c>
      <c r="AR45" s="16">
        <v>0.23</v>
      </c>
      <c r="AS45" s="17">
        <v>0.1</v>
      </c>
      <c r="AT45" s="17">
        <v>0.19</v>
      </c>
      <c r="AU45" s="17">
        <v>0.09</v>
      </c>
      <c r="AV45" s="17">
        <v>0.16</v>
      </c>
      <c r="AW45" s="17">
        <v>0.27</v>
      </c>
      <c r="AX45" s="17">
        <v>0.54</v>
      </c>
      <c r="AY45" s="17">
        <v>0.32</v>
      </c>
      <c r="AZ45" s="17">
        <v>0.49</v>
      </c>
      <c r="BA45" s="17">
        <v>0.42</v>
      </c>
      <c r="BB45" s="17">
        <v>0.76</v>
      </c>
      <c r="BC45" s="18">
        <v>0.63</v>
      </c>
      <c r="BE45" s="15" t="s">
        <v>10</v>
      </c>
      <c r="BF45" s="16">
        <v>0.45</v>
      </c>
      <c r="BG45" s="17">
        <v>0.39</v>
      </c>
      <c r="BH45" s="17">
        <v>0.36</v>
      </c>
      <c r="BI45" s="17">
        <v>4.1500000000000004</v>
      </c>
      <c r="BJ45" s="17">
        <v>0.41</v>
      </c>
      <c r="BK45" s="17">
        <v>0.51</v>
      </c>
      <c r="BL45" s="17">
        <v>0.23</v>
      </c>
      <c r="BM45" s="17">
        <v>0.13</v>
      </c>
      <c r="BN45" s="17">
        <v>0.32</v>
      </c>
      <c r="BO45" s="17">
        <v>0.22</v>
      </c>
      <c r="BP45" s="17">
        <v>0.35</v>
      </c>
      <c r="BQ45" s="18">
        <v>0.1</v>
      </c>
      <c r="BS45" s="15" t="s">
        <v>10</v>
      </c>
      <c r="BT45" s="16">
        <v>0.18</v>
      </c>
      <c r="BU45" s="17">
        <v>0.36</v>
      </c>
      <c r="BV45" s="17">
        <v>0.12</v>
      </c>
      <c r="BW45" s="17">
        <v>0.15</v>
      </c>
      <c r="BX45" s="17">
        <v>0.2</v>
      </c>
      <c r="BY45" s="17">
        <v>0.06</v>
      </c>
      <c r="BZ45" s="17">
        <v>0.04</v>
      </c>
      <c r="CA45" s="17">
        <v>0.51</v>
      </c>
      <c r="CB45" s="17">
        <v>0.17</v>
      </c>
      <c r="CC45" s="17">
        <v>0.05</v>
      </c>
      <c r="CD45" s="17">
        <v>0.41</v>
      </c>
      <c r="CE45" s="18">
        <v>0.54</v>
      </c>
    </row>
    <row r="46" spans="1:83" x14ac:dyDescent="0.2">
      <c r="A46" s="15" t="s">
        <v>11</v>
      </c>
      <c r="B46" s="16">
        <v>0.76</v>
      </c>
      <c r="C46" s="17">
        <v>0.73</v>
      </c>
      <c r="D46" s="17">
        <v>3.43</v>
      </c>
      <c r="E46" s="17">
        <v>0.5</v>
      </c>
      <c r="F46" s="17">
        <v>0.87</v>
      </c>
      <c r="G46" s="17">
        <v>0.62</v>
      </c>
      <c r="H46" s="17">
        <v>1.41</v>
      </c>
      <c r="I46" s="17">
        <v>1.28</v>
      </c>
      <c r="J46" s="17">
        <v>1.8</v>
      </c>
      <c r="K46" s="17">
        <v>1.49</v>
      </c>
      <c r="L46" s="17">
        <v>0.53</v>
      </c>
      <c r="M46" s="18">
        <v>0.28999999999999998</v>
      </c>
      <c r="O46" s="15" t="s">
        <v>11</v>
      </c>
      <c r="P46" s="16">
        <v>0.49</v>
      </c>
      <c r="Q46" s="17">
        <v>0.54</v>
      </c>
      <c r="R46" s="17">
        <v>0.24</v>
      </c>
      <c r="S46" s="17">
        <v>0.28999999999999998</v>
      </c>
      <c r="T46" s="17">
        <v>0.17</v>
      </c>
      <c r="U46" s="17">
        <v>0.17</v>
      </c>
      <c r="V46" s="17">
        <v>0.08</v>
      </c>
      <c r="W46" s="17">
        <v>0.11</v>
      </c>
      <c r="X46" s="17">
        <v>0.14000000000000001</v>
      </c>
      <c r="Y46" s="17">
        <v>0.3</v>
      </c>
      <c r="Z46" s="17">
        <v>0.32</v>
      </c>
      <c r="AA46" s="18">
        <v>0.69</v>
      </c>
      <c r="AC46" s="15" t="s">
        <v>11</v>
      </c>
      <c r="AD46" s="16">
        <v>0.38</v>
      </c>
      <c r="AE46" s="17">
        <v>0.18</v>
      </c>
      <c r="AF46" s="17">
        <v>0.22</v>
      </c>
      <c r="AG46" s="17">
        <v>1.0900000000000001</v>
      </c>
      <c r="AH46" s="17">
        <v>0.57999999999999996</v>
      </c>
      <c r="AI46" s="17">
        <v>1.06</v>
      </c>
      <c r="AJ46" s="17">
        <v>0.26</v>
      </c>
      <c r="AK46" s="17">
        <v>0.28000000000000003</v>
      </c>
      <c r="AL46" s="17">
        <v>0.32</v>
      </c>
      <c r="AM46" s="17">
        <v>0.86</v>
      </c>
      <c r="AN46" s="17">
        <v>1.24</v>
      </c>
      <c r="AO46" s="18">
        <v>1.35</v>
      </c>
      <c r="AQ46" s="15" t="s">
        <v>11</v>
      </c>
      <c r="AR46" s="16">
        <v>0.15</v>
      </c>
      <c r="AS46" s="17">
        <v>0.28999999999999998</v>
      </c>
      <c r="AT46" s="17">
        <v>0.26</v>
      </c>
      <c r="AU46" s="17">
        <v>0.28999999999999998</v>
      </c>
      <c r="AV46" s="17">
        <v>0.5</v>
      </c>
      <c r="AW46" s="17">
        <v>0.15</v>
      </c>
      <c r="AX46" s="17">
        <v>0.99</v>
      </c>
      <c r="AY46" s="17">
        <v>1.77</v>
      </c>
      <c r="AZ46" s="17">
        <v>0.62</v>
      </c>
      <c r="BA46" s="17">
        <v>1.22</v>
      </c>
      <c r="BB46" s="17">
        <v>1.6</v>
      </c>
      <c r="BC46" s="18">
        <v>0.72</v>
      </c>
      <c r="BE46" s="15" t="s">
        <v>11</v>
      </c>
      <c r="BF46" s="16">
        <v>0.84</v>
      </c>
      <c r="BG46" s="17">
        <v>0.48</v>
      </c>
      <c r="BH46" s="17">
        <v>0.54</v>
      </c>
      <c r="BI46" s="17">
        <v>0.59</v>
      </c>
      <c r="BJ46" s="17">
        <v>0.48</v>
      </c>
      <c r="BK46" s="17">
        <v>0.44</v>
      </c>
      <c r="BL46" s="17">
        <v>0.08</v>
      </c>
      <c r="BM46" s="17">
        <v>0.2</v>
      </c>
      <c r="BN46" s="17">
        <v>0.17</v>
      </c>
      <c r="BO46" s="17">
        <v>0.15</v>
      </c>
      <c r="BP46" s="17">
        <v>0.22</v>
      </c>
      <c r="BQ46" s="18">
        <v>0.16</v>
      </c>
      <c r="BS46" s="15" t="s">
        <v>11</v>
      </c>
      <c r="BT46" s="16">
        <v>0.12</v>
      </c>
      <c r="BU46" s="17">
        <v>0.16</v>
      </c>
      <c r="BV46" s="17">
        <v>0.15</v>
      </c>
      <c r="BW46" s="17">
        <v>0.12</v>
      </c>
      <c r="BX46" s="17">
        <v>0.28000000000000003</v>
      </c>
      <c r="BY46" s="17">
        <v>0.17</v>
      </c>
      <c r="BZ46" s="17">
        <v>0.17</v>
      </c>
      <c r="CA46" s="17">
        <v>0.22</v>
      </c>
      <c r="CB46" s="17">
        <v>0.33</v>
      </c>
      <c r="CC46" s="17">
        <v>0.31</v>
      </c>
      <c r="CD46" s="17">
        <v>0.73</v>
      </c>
      <c r="CE46" s="18">
        <v>0.14000000000000001</v>
      </c>
    </row>
    <row r="47" spans="1:83" x14ac:dyDescent="0.2">
      <c r="A47" s="15" t="s">
        <v>12</v>
      </c>
      <c r="B47" s="16">
        <v>3.38</v>
      </c>
      <c r="C47" s="17">
        <v>1.66</v>
      </c>
      <c r="D47" s="17">
        <v>1.26</v>
      </c>
      <c r="E47" s="17">
        <v>0.7</v>
      </c>
      <c r="F47" s="17">
        <v>0.93</v>
      </c>
      <c r="G47" s="17">
        <v>1.77</v>
      </c>
      <c r="H47" s="17">
        <v>2.2000000000000002</v>
      </c>
      <c r="I47" s="17">
        <v>1.32</v>
      </c>
      <c r="J47" s="17">
        <v>2</v>
      </c>
      <c r="K47" s="17">
        <v>1.35</v>
      </c>
      <c r="L47" s="17">
        <v>0.31</v>
      </c>
      <c r="M47" s="18">
        <v>0.21</v>
      </c>
      <c r="O47" s="15" t="s">
        <v>12</v>
      </c>
      <c r="P47" s="16">
        <v>0.62</v>
      </c>
      <c r="Q47" s="17">
        <v>0.44</v>
      </c>
      <c r="R47" s="17">
        <v>0.28999999999999998</v>
      </c>
      <c r="S47" s="17">
        <v>0.22</v>
      </c>
      <c r="T47" s="17">
        <v>0.22</v>
      </c>
      <c r="U47" s="17">
        <v>0.21</v>
      </c>
      <c r="V47" s="17">
        <v>0.1</v>
      </c>
      <c r="W47" s="17">
        <v>0.08</v>
      </c>
      <c r="X47" s="17">
        <v>7.0000000000000007E-2</v>
      </c>
      <c r="Y47" s="17">
        <v>1.75</v>
      </c>
      <c r="Z47" s="17">
        <v>2.77</v>
      </c>
      <c r="AA47" s="18">
        <v>0.6</v>
      </c>
      <c r="AC47" s="15" t="s">
        <v>12</v>
      </c>
      <c r="AD47" s="16">
        <v>0.62</v>
      </c>
      <c r="AE47" s="17">
        <v>0.32</v>
      </c>
      <c r="AF47" s="17">
        <v>0.33</v>
      </c>
      <c r="AG47" s="17">
        <v>1.47</v>
      </c>
      <c r="AH47" s="17">
        <v>1.62</v>
      </c>
      <c r="AI47" s="17">
        <v>1.25</v>
      </c>
      <c r="AJ47" s="17">
        <v>0.48</v>
      </c>
      <c r="AK47" s="17">
        <v>0.15</v>
      </c>
      <c r="AL47" s="17">
        <v>0.32</v>
      </c>
      <c r="AM47" s="17">
        <v>6.7</v>
      </c>
      <c r="AN47" s="17">
        <v>2.44</v>
      </c>
      <c r="AO47" s="18">
        <v>1.31</v>
      </c>
      <c r="AQ47" s="15" t="s">
        <v>12</v>
      </c>
      <c r="AR47" s="16">
        <v>7.0000000000000007E-2</v>
      </c>
      <c r="AS47" s="17">
        <v>0.26</v>
      </c>
      <c r="AT47" s="17">
        <v>0.26</v>
      </c>
      <c r="AU47" s="17">
        <v>0.49</v>
      </c>
      <c r="AV47" s="17">
        <v>0.37</v>
      </c>
      <c r="AW47" s="17">
        <v>0.17</v>
      </c>
      <c r="AX47" s="17">
        <v>2.4300000000000002</v>
      </c>
      <c r="AY47" s="17">
        <v>0.7</v>
      </c>
      <c r="AZ47" s="17">
        <v>2.39</v>
      </c>
      <c r="BA47" s="17">
        <v>1</v>
      </c>
      <c r="BB47" s="17">
        <v>1.22</v>
      </c>
      <c r="BC47" s="18">
        <v>1.02</v>
      </c>
      <c r="BE47" s="15" t="s">
        <v>12</v>
      </c>
      <c r="BF47" s="16">
        <v>2.99</v>
      </c>
      <c r="BG47" s="17">
        <v>1</v>
      </c>
      <c r="BH47" s="17">
        <v>0.83</v>
      </c>
      <c r="BI47" s="17">
        <v>1.2</v>
      </c>
      <c r="BJ47" s="17">
        <v>4.08</v>
      </c>
      <c r="BK47" s="17">
        <v>1.43</v>
      </c>
      <c r="BL47" s="17">
        <v>0.41</v>
      </c>
      <c r="BM47" s="17">
        <v>0.51</v>
      </c>
      <c r="BN47" s="17">
        <v>0.33</v>
      </c>
      <c r="BO47" s="17">
        <v>0.16</v>
      </c>
      <c r="BP47" s="17">
        <v>0.3</v>
      </c>
      <c r="BQ47" s="18">
        <v>0.17</v>
      </c>
      <c r="BS47" s="15" t="s">
        <v>12</v>
      </c>
      <c r="BT47" s="16">
        <v>0.36</v>
      </c>
      <c r="BU47" s="17">
        <v>0.2</v>
      </c>
      <c r="BV47" s="17">
        <v>0.2</v>
      </c>
      <c r="BW47" s="17">
        <v>0.25</v>
      </c>
      <c r="BX47" s="17">
        <v>0.22</v>
      </c>
      <c r="BY47" s="17">
        <v>0.21</v>
      </c>
      <c r="BZ47" s="17">
        <v>0.26</v>
      </c>
      <c r="CA47" s="17">
        <v>0.16</v>
      </c>
      <c r="CB47" s="17">
        <v>0.16</v>
      </c>
      <c r="CC47" s="17">
        <v>0.47</v>
      </c>
      <c r="CD47" s="17">
        <v>0.28999999999999998</v>
      </c>
      <c r="CE47" s="18">
        <v>0.37</v>
      </c>
    </row>
    <row r="48" spans="1:83" x14ac:dyDescent="0.2">
      <c r="A48" s="15" t="s">
        <v>13</v>
      </c>
      <c r="B48" s="19">
        <v>0.35</v>
      </c>
      <c r="C48" s="20">
        <v>1.45</v>
      </c>
      <c r="D48" s="20">
        <v>2.83</v>
      </c>
      <c r="E48" s="20">
        <v>2.16</v>
      </c>
      <c r="F48" s="20">
        <v>1.43</v>
      </c>
      <c r="G48" s="20">
        <v>2</v>
      </c>
      <c r="H48" s="20">
        <v>0.73</v>
      </c>
      <c r="I48" s="20">
        <v>1.88</v>
      </c>
      <c r="J48" s="20">
        <v>1.17</v>
      </c>
      <c r="K48" s="20">
        <v>0.21</v>
      </c>
      <c r="L48" s="20">
        <v>0.37</v>
      </c>
      <c r="M48" s="21">
        <v>0.04</v>
      </c>
      <c r="O48" s="15" t="s">
        <v>13</v>
      </c>
      <c r="P48" s="19">
        <v>0.43</v>
      </c>
      <c r="Q48" s="20">
        <v>0.47</v>
      </c>
      <c r="R48" s="20">
        <v>1.31</v>
      </c>
      <c r="S48" s="20">
        <v>0.37</v>
      </c>
      <c r="T48" s="20">
        <v>0.2</v>
      </c>
      <c r="U48" s="20">
        <v>0.47</v>
      </c>
      <c r="V48" s="20">
        <v>7.0000000000000007E-2</v>
      </c>
      <c r="W48" s="20">
        <v>7.0000000000000007E-2</v>
      </c>
      <c r="X48" s="20">
        <v>0.12</v>
      </c>
      <c r="Y48" s="20">
        <v>0.81</v>
      </c>
      <c r="Z48" s="20">
        <v>0.42</v>
      </c>
      <c r="AA48" s="21">
        <v>1.35</v>
      </c>
      <c r="AC48" s="15" t="s">
        <v>13</v>
      </c>
      <c r="AD48" s="19">
        <v>0.28999999999999998</v>
      </c>
      <c r="AE48" s="20">
        <v>0.34</v>
      </c>
      <c r="AF48" s="20">
        <v>0.27</v>
      </c>
      <c r="AG48" s="20">
        <v>2.0699999999999998</v>
      </c>
      <c r="AH48" s="20">
        <v>1.49</v>
      </c>
      <c r="AI48" s="20">
        <v>0.73</v>
      </c>
      <c r="AJ48" s="20">
        <v>0.33</v>
      </c>
      <c r="AK48" s="20">
        <v>0.48</v>
      </c>
      <c r="AL48" s="20">
        <v>0.33</v>
      </c>
      <c r="AM48" s="20">
        <v>1.24</v>
      </c>
      <c r="AN48" s="20">
        <v>3.27</v>
      </c>
      <c r="AO48" s="21">
        <v>1.34</v>
      </c>
      <c r="AQ48" s="15" t="s">
        <v>13</v>
      </c>
      <c r="AR48" s="19">
        <v>7.0000000000000007E-2</v>
      </c>
      <c r="AS48" s="20">
        <v>0.26</v>
      </c>
      <c r="AT48" s="20">
        <v>0.18</v>
      </c>
      <c r="AU48" s="20">
        <v>0.35</v>
      </c>
      <c r="AV48" s="20">
        <v>0.64</v>
      </c>
      <c r="AW48" s="20">
        <v>0.42</v>
      </c>
      <c r="AX48" s="20">
        <v>2.14</v>
      </c>
      <c r="AY48" s="20">
        <v>0.89</v>
      </c>
      <c r="AZ48" s="20">
        <v>0.62</v>
      </c>
      <c r="BA48" s="20">
        <v>1.46</v>
      </c>
      <c r="BB48" s="20">
        <v>2.71</v>
      </c>
      <c r="BC48" s="21">
        <v>4.8600000000000003</v>
      </c>
      <c r="BE48" s="15" t="s">
        <v>13</v>
      </c>
      <c r="BF48" s="19">
        <v>0.51</v>
      </c>
      <c r="BG48" s="20">
        <v>1.02</v>
      </c>
      <c r="BH48" s="20">
        <v>0.59</v>
      </c>
      <c r="BI48" s="20">
        <v>1.68</v>
      </c>
      <c r="BJ48" s="20">
        <v>2.44</v>
      </c>
      <c r="BK48" s="20">
        <v>2.19</v>
      </c>
      <c r="BL48" s="20">
        <v>0.51</v>
      </c>
      <c r="BM48" s="20">
        <v>0.46</v>
      </c>
      <c r="BN48" s="20">
        <v>0.75</v>
      </c>
      <c r="BO48" s="20">
        <v>0.24</v>
      </c>
      <c r="BP48" s="20">
        <v>0.69</v>
      </c>
      <c r="BQ48" s="21">
        <v>0.44</v>
      </c>
      <c r="BS48" s="15" t="s">
        <v>13</v>
      </c>
      <c r="BT48" s="19">
        <v>0.71</v>
      </c>
      <c r="BU48" s="20">
        <v>0.93</v>
      </c>
      <c r="BV48" s="20">
        <v>0.6</v>
      </c>
      <c r="BW48" s="20">
        <v>0.59</v>
      </c>
      <c r="BX48" s="20">
        <v>0.42</v>
      </c>
      <c r="BY48" s="20">
        <v>0.24</v>
      </c>
      <c r="BZ48" s="20">
        <v>0.27</v>
      </c>
      <c r="CA48" s="20">
        <v>0.24</v>
      </c>
      <c r="CB48" s="20">
        <v>0.11</v>
      </c>
      <c r="CC48" s="20">
        <v>0.91</v>
      </c>
      <c r="CD48" s="20">
        <v>0.43</v>
      </c>
      <c r="CE48" s="21">
        <v>0.75</v>
      </c>
    </row>
  </sheetData>
  <pageMargins left="0.7" right="0.7" top="0.75" bottom="0.75" header="0.3" footer="0.3"/>
  <pageSetup scale="32" fitToWidth="2" pageOrder="overThenDown" orientation="landscape"/>
  <headerFooter>
    <oddHeader>&amp;C&amp;F&amp;Rprinted: &amp;D</oddHeader>
  </headerFooter>
  <colBreaks count="1" manualBreakCount="1"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6"/>
  <sheetViews>
    <sheetView workbookViewId="0">
      <selection activeCell="F34" sqref="F34"/>
    </sheetView>
  </sheetViews>
  <sheetFormatPr baseColWidth="10" defaultColWidth="8.83203125" defaultRowHeight="15" x14ac:dyDescent="0.2"/>
  <cols>
    <col min="99" max="105" width="10.5" bestFit="1" customWidth="1"/>
    <col min="106" max="110" width="9.5" bestFit="1" customWidth="1"/>
  </cols>
  <sheetData>
    <row r="1" spans="1:85" x14ac:dyDescent="0.2">
      <c r="A1" s="13" t="s">
        <v>21</v>
      </c>
    </row>
    <row r="2" spans="1:85" x14ac:dyDescent="0.2">
      <c r="A2" s="13" t="s">
        <v>35</v>
      </c>
      <c r="O2" s="13" t="s">
        <v>36</v>
      </c>
      <c r="AC2" s="13" t="s">
        <v>37</v>
      </c>
      <c r="AQ2" s="13" t="s">
        <v>38</v>
      </c>
      <c r="BE2" s="13" t="s">
        <v>39</v>
      </c>
      <c r="BS2" s="13" t="s">
        <v>40</v>
      </c>
      <c r="CG2" s="13" t="s">
        <v>46</v>
      </c>
    </row>
    <row r="4" spans="1:85" x14ac:dyDescent="0.2">
      <c r="A4" s="14"/>
      <c r="O4" s="14"/>
      <c r="AC4" s="14"/>
      <c r="AQ4" s="14"/>
      <c r="BE4" s="14"/>
      <c r="BS4" s="14"/>
      <c r="CG4" s="14"/>
    </row>
    <row r="5" spans="1:85" x14ac:dyDescent="0.2">
      <c r="A5" s="14"/>
      <c r="O5" s="14"/>
      <c r="AC5" s="14"/>
      <c r="AQ5" s="14"/>
      <c r="BE5" s="14"/>
      <c r="BS5" s="14"/>
      <c r="CG5" s="14"/>
    </row>
    <row r="6" spans="1:85" x14ac:dyDescent="0.2">
      <c r="A6" s="14"/>
      <c r="O6" s="14"/>
      <c r="AC6" s="14"/>
      <c r="AQ6" s="14"/>
      <c r="BE6" s="14"/>
      <c r="BS6" s="14"/>
      <c r="CG6" s="14"/>
    </row>
    <row r="7" spans="1:85" x14ac:dyDescent="0.2">
      <c r="A7" s="14"/>
      <c r="O7" s="14"/>
      <c r="AC7" s="14"/>
      <c r="AQ7" s="14"/>
      <c r="BE7" s="14"/>
      <c r="BS7" s="14"/>
      <c r="CG7" s="14"/>
    </row>
    <row r="8" spans="1:85" x14ac:dyDescent="0.2">
      <c r="A8" s="14"/>
      <c r="O8" s="14"/>
      <c r="AC8" s="14"/>
      <c r="AQ8" s="14"/>
      <c r="BE8" s="14"/>
      <c r="BS8" s="14"/>
      <c r="CG8" s="14"/>
    </row>
    <row r="9" spans="1:85" x14ac:dyDescent="0.2">
      <c r="A9" s="14"/>
      <c r="O9" s="14"/>
      <c r="AC9" s="14"/>
      <c r="AQ9" s="14"/>
      <c r="BE9" s="14"/>
      <c r="BS9" s="14"/>
      <c r="CG9" s="14"/>
    </row>
    <row r="10" spans="1:85" x14ac:dyDescent="0.2">
      <c r="A10" s="14"/>
      <c r="O10" s="14"/>
      <c r="AC10" s="14"/>
      <c r="AQ10" s="14"/>
      <c r="BE10" s="14"/>
      <c r="BS10" s="14"/>
      <c r="CG10" s="14"/>
    </row>
    <row r="11" spans="1:85" x14ac:dyDescent="0.2">
      <c r="A11" s="14"/>
      <c r="O11" s="14"/>
      <c r="AC11" s="14"/>
      <c r="AQ11" s="14"/>
      <c r="BE11" s="14"/>
      <c r="BS11" s="14"/>
      <c r="CG11" s="14"/>
    </row>
    <row r="12" spans="1:85" x14ac:dyDescent="0.2">
      <c r="A12" s="14"/>
      <c r="O12" s="14"/>
      <c r="AC12" s="14"/>
      <c r="AQ12" s="14"/>
      <c r="BE12" s="14"/>
      <c r="BS12" s="14"/>
      <c r="CG12" s="14"/>
    </row>
    <row r="13" spans="1:85" x14ac:dyDescent="0.2">
      <c r="A13" s="14"/>
      <c r="O13" s="14"/>
      <c r="AC13" s="14"/>
      <c r="AQ13" s="14"/>
      <c r="BE13" s="14"/>
      <c r="BS13" s="14"/>
      <c r="CG13" s="14"/>
    </row>
    <row r="18" spans="1:111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</row>
    <row r="19" spans="1:111" x14ac:dyDescent="0.2">
      <c r="A19" s="1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O19" s="15"/>
      <c r="P19" s="46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C19" s="15"/>
      <c r="AD19" s="46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Q19" s="15"/>
      <c r="AR19" s="46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8"/>
      <c r="BE19" s="15"/>
      <c r="BF19" s="46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8"/>
      <c r="BS19" s="15"/>
      <c r="BT19" s="46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G19" s="15"/>
      <c r="CH19" s="46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8"/>
      <c r="CU19" s="114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G19" s="13"/>
    </row>
    <row r="20" spans="1:111" x14ac:dyDescent="0.2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O20" s="15"/>
      <c r="P20" s="16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  <c r="AC20" s="15"/>
      <c r="AD20" s="16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Q20" s="15"/>
      <c r="AR20" s="16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8"/>
      <c r="BE20" s="15"/>
      <c r="BF20" s="16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8"/>
      <c r="BS20" s="15"/>
      <c r="BT20" s="16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8"/>
      <c r="CG20" s="15"/>
      <c r="CH20" s="16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8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3"/>
    </row>
    <row r="21" spans="1:111" x14ac:dyDescent="0.2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O21" s="15"/>
      <c r="P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C21" s="15"/>
      <c r="AD21" s="16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Q21" s="15"/>
      <c r="AR21" s="16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8"/>
      <c r="BE21" s="15"/>
      <c r="BF21" s="16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8"/>
      <c r="BS21" s="15"/>
      <c r="BT21" s="16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8"/>
      <c r="CG21" s="15"/>
      <c r="CH21" s="16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3"/>
    </row>
    <row r="22" spans="1:111" x14ac:dyDescent="0.2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O22" s="15"/>
      <c r="P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C22" s="15"/>
      <c r="AD22" s="16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Q22" s="15"/>
      <c r="AR22" s="16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8"/>
      <c r="BE22" s="15"/>
      <c r="BF22" s="16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8"/>
      <c r="BS22" s="15"/>
      <c r="BT22" s="16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8"/>
      <c r="CG22" s="15"/>
      <c r="CH22" s="16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8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3"/>
    </row>
    <row r="23" spans="1:111" x14ac:dyDescent="0.2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O23" s="15"/>
      <c r="P23" s="16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8"/>
      <c r="AC23" s="15"/>
      <c r="AD23" s="16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  <c r="AQ23" s="15"/>
      <c r="AR23" s="16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8"/>
      <c r="BE23" s="15"/>
      <c r="BF23" s="16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8"/>
      <c r="BS23" s="15"/>
      <c r="BT23" s="16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8"/>
      <c r="CG23" s="15"/>
      <c r="CH23" s="16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3"/>
    </row>
    <row r="24" spans="1:111" x14ac:dyDescent="0.2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O24" s="15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C24" s="15"/>
      <c r="AD24" s="16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  <c r="AQ24" s="15"/>
      <c r="AR24" s="16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8"/>
      <c r="BE24" s="15"/>
      <c r="BF24" s="16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8"/>
      <c r="BS24" s="15"/>
      <c r="BT24" s="16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8"/>
      <c r="CG24" s="15"/>
      <c r="CH24" s="16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8"/>
      <c r="CU24" s="117"/>
      <c r="CV24" s="117"/>
      <c r="CW24" s="117"/>
      <c r="CX24" s="117"/>
      <c r="CY24" s="117"/>
      <c r="CZ24" s="118"/>
      <c r="DA24" s="117"/>
      <c r="DB24" s="117"/>
      <c r="DC24" s="117"/>
      <c r="DD24" s="117"/>
      <c r="DE24" s="117"/>
    </row>
    <row r="25" spans="1:111" x14ac:dyDescent="0.2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O25" s="15"/>
      <c r="P25" s="16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8"/>
      <c r="AC25" s="15"/>
      <c r="AD25" s="16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  <c r="AQ25" s="15"/>
      <c r="AR25" s="16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8"/>
      <c r="BE25" s="15"/>
      <c r="BF25" s="16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8"/>
      <c r="BS25" s="15"/>
      <c r="BT25" s="16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8"/>
      <c r="CG25" s="15"/>
      <c r="CH25" s="16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8"/>
    </row>
    <row r="26" spans="1:111" x14ac:dyDescent="0.2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O26" s="15"/>
      <c r="P26" s="19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  <c r="AC26" s="15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1"/>
      <c r="AQ26" s="15"/>
      <c r="AR26" s="19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1"/>
      <c r="BE26" s="15"/>
      <c r="BF26" s="19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1"/>
      <c r="BS26" s="15"/>
      <c r="BT26" s="19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1"/>
      <c r="CG26" s="15"/>
      <c r="CH26" s="19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1"/>
    </row>
  </sheetData>
  <conditionalFormatting sqref="B19:CS2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U23:DF23">
    <cfRule type="cellIs" dxfId="0" priority="1" operator="greaterThan">
      <formula>3</formula>
    </cfRule>
  </conditionalFormatting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5"/>
  <sheetViews>
    <sheetView workbookViewId="0">
      <selection activeCell="N1" sqref="N1"/>
    </sheetView>
  </sheetViews>
  <sheetFormatPr baseColWidth="10" defaultColWidth="8.83203125" defaultRowHeight="15" x14ac:dyDescent="0.2"/>
  <cols>
    <col min="3" max="4" width="10.5" style="90" bestFit="1" customWidth="1"/>
    <col min="5" max="5" width="10.5" style="95" bestFit="1" customWidth="1"/>
    <col min="6" max="6" width="9" style="23" bestFit="1" customWidth="1"/>
    <col min="7" max="7" width="9" style="95" bestFit="1" customWidth="1"/>
    <col min="8" max="8" width="8.83203125" style="24"/>
    <col min="9" max="9" width="6" style="24" bestFit="1" customWidth="1"/>
    <col min="10" max="10" width="8.83203125" style="38"/>
    <col min="11" max="11" width="8.83203125" style="24"/>
    <col min="12" max="12" width="8.83203125" style="38"/>
    <col min="13" max="14" width="8.83203125" style="31"/>
    <col min="15" max="15" width="8.83203125" style="40"/>
    <col min="16" max="16" width="8.83203125" style="31"/>
    <col min="17" max="17" width="8.83203125" style="40"/>
    <col min="18" max="18" width="9.5" style="56" bestFit="1" customWidth="1"/>
    <col min="19" max="19" width="8.83203125" style="56"/>
    <col min="20" max="20" width="8.83203125" style="57"/>
    <col min="21" max="21" width="8.83203125" style="58"/>
    <col min="22" max="22" width="8.83203125" style="57"/>
    <col min="23" max="24" width="8.83203125" style="22"/>
    <col min="25" max="25" width="8.83203125" style="125"/>
    <col min="26" max="27" width="8.83203125" style="126"/>
    <col min="28" max="28" width="9" style="131" bestFit="1" customWidth="1"/>
    <col min="29" max="29" width="10.5" style="131" bestFit="1" customWidth="1"/>
    <col min="30" max="30" width="9" style="132" bestFit="1" customWidth="1"/>
    <col min="31" max="31" width="9" style="147" bestFit="1" customWidth="1"/>
    <col min="32" max="32" width="7" style="149" bestFit="1" customWidth="1"/>
  </cols>
  <sheetData>
    <row r="1" spans="1:32" x14ac:dyDescent="0.2">
      <c r="C1" s="91"/>
      <c r="D1" s="91"/>
      <c r="E1" s="92"/>
      <c r="F1" s="28"/>
      <c r="G1" s="92"/>
      <c r="H1" s="29" t="s">
        <v>29</v>
      </c>
      <c r="I1" s="28">
        <f>F4</f>
        <v>0.22</v>
      </c>
      <c r="J1" s="49"/>
      <c r="K1" s="29"/>
      <c r="L1" s="34"/>
      <c r="M1" s="31" t="s">
        <v>44</v>
      </c>
      <c r="N1" s="28">
        <f>MAX(F4:F11)</f>
        <v>2.1</v>
      </c>
      <c r="W1" s="119" t="s">
        <v>47</v>
      </c>
      <c r="X1" s="120">
        <v>32099</v>
      </c>
      <c r="Y1" s="121" t="s">
        <v>48</v>
      </c>
      <c r="Z1" s="130">
        <v>735.16</v>
      </c>
    </row>
    <row r="2" spans="1:32" x14ac:dyDescent="0.2">
      <c r="C2" s="161" t="s">
        <v>34</v>
      </c>
      <c r="D2" s="161"/>
      <c r="E2" s="162"/>
      <c r="F2" s="28"/>
      <c r="G2" s="92"/>
      <c r="H2" s="155" t="s">
        <v>32</v>
      </c>
      <c r="I2" s="156"/>
      <c r="J2" s="157"/>
      <c r="K2" s="33"/>
      <c r="L2" s="39"/>
      <c r="M2" s="158" t="s">
        <v>45</v>
      </c>
      <c r="N2" s="159"/>
      <c r="O2" s="160"/>
      <c r="R2" s="163" t="s">
        <v>41</v>
      </c>
      <c r="S2" s="164"/>
      <c r="T2" s="165"/>
      <c r="W2" s="166" t="s">
        <v>49</v>
      </c>
      <c r="X2" s="167"/>
      <c r="Y2" s="168"/>
      <c r="Z2" s="129"/>
      <c r="AA2" s="129"/>
      <c r="AB2" s="133" t="s">
        <v>50</v>
      </c>
    </row>
    <row r="3" spans="1:32" s="10" customFormat="1" x14ac:dyDescent="0.2">
      <c r="C3" s="93" t="s">
        <v>26</v>
      </c>
      <c r="D3" s="93" t="s">
        <v>27</v>
      </c>
      <c r="E3" s="94" t="s">
        <v>28</v>
      </c>
      <c r="F3" s="30" t="s">
        <v>30</v>
      </c>
      <c r="G3" s="94" t="s">
        <v>31</v>
      </c>
      <c r="H3" s="27" t="s">
        <v>26</v>
      </c>
      <c r="I3" s="27" t="s">
        <v>27</v>
      </c>
      <c r="J3" s="35" t="s">
        <v>28</v>
      </c>
      <c r="K3" s="27" t="s">
        <v>30</v>
      </c>
      <c r="L3" s="35" t="s">
        <v>31</v>
      </c>
      <c r="M3" s="51" t="s">
        <v>26</v>
      </c>
      <c r="N3" s="32" t="s">
        <v>27</v>
      </c>
      <c r="O3" s="41" t="s">
        <v>28</v>
      </c>
      <c r="P3" s="32" t="s">
        <v>30</v>
      </c>
      <c r="Q3" s="41" t="s">
        <v>31</v>
      </c>
      <c r="R3" s="134" t="s">
        <v>26</v>
      </c>
      <c r="S3" s="134" t="s">
        <v>27</v>
      </c>
      <c r="T3" s="135" t="s">
        <v>28</v>
      </c>
      <c r="U3" s="134" t="s">
        <v>30</v>
      </c>
      <c r="V3" s="135" t="s">
        <v>31</v>
      </c>
      <c r="W3" s="136" t="s">
        <v>26</v>
      </c>
      <c r="X3" s="136" t="s">
        <v>27</v>
      </c>
      <c r="Y3" s="137" t="s">
        <v>28</v>
      </c>
      <c r="Z3" s="138" t="s">
        <v>30</v>
      </c>
      <c r="AA3" s="138" t="s">
        <v>31</v>
      </c>
      <c r="AB3" s="139" t="s">
        <v>26</v>
      </c>
      <c r="AC3" s="139" t="s">
        <v>27</v>
      </c>
      <c r="AD3" s="140" t="s">
        <v>28</v>
      </c>
      <c r="AE3" s="139" t="s">
        <v>30</v>
      </c>
      <c r="AF3" s="150" t="s">
        <v>31</v>
      </c>
    </row>
    <row r="4" spans="1:32" x14ac:dyDescent="0.2">
      <c r="A4">
        <f>Setup!B11</f>
        <v>1.0000000000000001E-5</v>
      </c>
      <c r="B4" t="str">
        <f>Setup!C11</f>
        <v>VEH</v>
      </c>
      <c r="C4" s="106">
        <f>'enter luc data here'!B41</f>
        <v>0.28000000000000003</v>
      </c>
      <c r="D4" s="106">
        <f>'enter luc data here'!C41</f>
        <v>0.19</v>
      </c>
      <c r="E4" s="107">
        <f>'enter luc data here'!D41</f>
        <v>0.19</v>
      </c>
      <c r="F4" s="106">
        <f>AVERAGE(C4:E4)</f>
        <v>0.22</v>
      </c>
      <c r="G4" s="108">
        <f>STDEV(C4:E4)/SQRT(3)</f>
        <v>2.9999999999999971E-2</v>
      </c>
      <c r="H4" s="25">
        <f>C4/$I$1</f>
        <v>1.2727272727272729</v>
      </c>
      <c r="I4" s="25">
        <f t="shared" ref="I4:J4" si="0">D4/$I$1</f>
        <v>0.86363636363636365</v>
      </c>
      <c r="J4" s="36">
        <f t="shared" si="0"/>
        <v>0.86363636363636365</v>
      </c>
      <c r="K4" s="25">
        <f>AVERAGE(H4:J4)</f>
        <v>1.0000000000000002</v>
      </c>
      <c r="L4" s="80">
        <f>STDEV(H4:J4)/SQRT(3)</f>
        <v>0.13636363636363594</v>
      </c>
      <c r="M4" s="50">
        <f>(C4-$F$4)/($N$1-$F$4)</f>
        <v>3.1914893617021288E-2</v>
      </c>
      <c r="N4" s="50">
        <f t="shared" ref="N4:O4" si="1">(D4-$F$4)/($N$1-$F$4)</f>
        <v>-1.5957446808510637E-2</v>
      </c>
      <c r="O4" s="43">
        <f t="shared" si="1"/>
        <v>-1.5957446808510637E-2</v>
      </c>
      <c r="P4" s="42">
        <f>AVERAGE(M4:O4)</f>
        <v>0</v>
      </c>
      <c r="Q4" s="43">
        <f>STDEV(M4:O4)/SQRT(3)</f>
        <v>1.5957446808510644E-2</v>
      </c>
      <c r="R4" s="56">
        <f>'enter cytotox data here'!B19</f>
        <v>0</v>
      </c>
      <c r="S4" s="56">
        <f>'enter cytotox data here'!C19</f>
        <v>0</v>
      </c>
      <c r="T4" s="61">
        <f>'enter cytotox data here'!D19</f>
        <v>0</v>
      </c>
      <c r="U4" s="69">
        <f>AVERAGE(R4:T4)</f>
        <v>0</v>
      </c>
      <c r="V4" s="70">
        <f>STDEV(R4:T4)/SQRT(3)</f>
        <v>0</v>
      </c>
      <c r="W4" s="53">
        <f>(R4+$Z$1)/$X$1</f>
        <v>2.290289417115798E-2</v>
      </c>
      <c r="X4" s="53">
        <f t="shared" ref="X4:Y4" si="2">(S4+$Z$1)/$X$1</f>
        <v>2.290289417115798E-2</v>
      </c>
      <c r="Y4" s="122">
        <f t="shared" si="2"/>
        <v>2.290289417115798E-2</v>
      </c>
      <c r="Z4" s="126">
        <f>AVERAGE(W4:Y4)</f>
        <v>2.290289417115798E-2</v>
      </c>
      <c r="AA4" s="126">
        <f>STDEV(W4:Y4)/SQRT(3)</f>
        <v>0</v>
      </c>
      <c r="AB4" s="141">
        <f>'enter luc data here'!B30</f>
        <v>17784</v>
      </c>
      <c r="AC4" s="141">
        <f>'enter luc data here'!C30</f>
        <v>46499</v>
      </c>
      <c r="AD4" s="142">
        <f>'enter luc data here'!D30</f>
        <v>11772</v>
      </c>
      <c r="AE4" s="148">
        <f>AVERAGE(AB4:AD4)</f>
        <v>25351.666666666668</v>
      </c>
      <c r="AF4" s="149">
        <f>STDEV(AB4:AD4)/SQRT(3)</f>
        <v>10715.1499652491</v>
      </c>
    </row>
    <row r="5" spans="1:32" x14ac:dyDescent="0.2">
      <c r="A5">
        <f>Setup!B12</f>
        <v>1E-4</v>
      </c>
      <c r="B5" t="str">
        <f>Setup!C12</f>
        <v>E2</v>
      </c>
      <c r="C5" s="106">
        <f>'enter luc data here'!B42</f>
        <v>0.22</v>
      </c>
      <c r="D5" s="106">
        <f>'enter luc data here'!C42</f>
        <v>0.1</v>
      </c>
      <c r="E5" s="108">
        <f>'enter luc data here'!D42</f>
        <v>0.12</v>
      </c>
      <c r="F5" s="106">
        <f t="shared" ref="F5:F68" si="3">AVERAGE(C5:E5)</f>
        <v>0.14666666666666667</v>
      </c>
      <c r="G5" s="108">
        <f t="shared" ref="G5:G68" si="4">STDEV(C5:E5)/SQRT(3)</f>
        <v>3.7118429085533491E-2</v>
      </c>
      <c r="H5" s="25">
        <f t="shared" ref="H5:H29" si="5">C5/$I$1</f>
        <v>1</v>
      </c>
      <c r="I5" s="25">
        <f t="shared" ref="I5:I29" si="6">D5/$I$1</f>
        <v>0.45454545454545459</v>
      </c>
      <c r="J5" s="36">
        <f t="shared" ref="J5:J29" si="7">E5/$I$1</f>
        <v>0.54545454545454541</v>
      </c>
      <c r="K5" s="25">
        <f t="shared" ref="K5:K29" si="8">AVERAGE(H5:J5)</f>
        <v>0.66666666666666663</v>
      </c>
      <c r="L5" s="36">
        <f t="shared" ref="L5:L29" si="9">STDEV(H5:J5)/SQRT(3)</f>
        <v>0.16872013220697032</v>
      </c>
      <c r="M5" s="50">
        <f t="shared" ref="M5:M19" si="10">(C5-$F$4)/($N$1-$F$4)</f>
        <v>0</v>
      </c>
      <c r="N5" s="50">
        <f t="shared" ref="N5:N19" si="11">(D5-$F$4)/($N$1-$F$4)</f>
        <v>-6.3829787234042548E-2</v>
      </c>
      <c r="O5" s="43">
        <f t="shared" ref="O5:O19" si="12">(E5-$F$4)/($N$1-$F$4)</f>
        <v>-5.3191489361702128E-2</v>
      </c>
      <c r="P5" s="42">
        <f t="shared" ref="P5:P19" si="13">AVERAGE(M5:O5)</f>
        <v>-3.9007092198581561E-2</v>
      </c>
      <c r="Q5" s="43">
        <f t="shared" ref="Q5:Q19" si="14">STDEV(M5:O5)/SQRT(3)</f>
        <v>1.9743845258262487E-2</v>
      </c>
      <c r="R5" s="56">
        <f>'enter cytotox data here'!B20</f>
        <v>0</v>
      </c>
      <c r="S5" s="56">
        <f>'enter cytotox data here'!C20</f>
        <v>0</v>
      </c>
      <c r="T5" s="57">
        <f>'enter cytotox data here'!D20</f>
        <v>0</v>
      </c>
      <c r="U5" s="69">
        <f t="shared" ref="U5:U11" si="15">AVERAGE(R5:T5)</f>
        <v>0</v>
      </c>
      <c r="V5" s="70">
        <f t="shared" ref="V5:V11" si="16">STDEV(R5:T5)/SQRT(3)</f>
        <v>0</v>
      </c>
      <c r="W5" s="53">
        <f t="shared" ref="W5:W68" si="17">(R5+$Z$1)/$X$1</f>
        <v>2.290289417115798E-2</v>
      </c>
      <c r="X5" s="53">
        <f t="shared" ref="X5:X68" si="18">(S5+$Z$1)/$X$1</f>
        <v>2.290289417115798E-2</v>
      </c>
      <c r="Y5" s="122">
        <f t="shared" ref="Y5:Y68" si="19">(T5+$Z$1)/$X$1</f>
        <v>2.290289417115798E-2</v>
      </c>
      <c r="Z5" s="126">
        <f t="shared" ref="Z5:Z68" si="20">AVERAGE(W5:Y5)</f>
        <v>2.290289417115798E-2</v>
      </c>
      <c r="AA5" s="126">
        <f t="shared" ref="AA5:AA68" si="21">STDEV(W5:Y5)/SQRT(3)</f>
        <v>0</v>
      </c>
      <c r="AB5" s="141">
        <f>'enter luc data here'!B31</f>
        <v>19942</v>
      </c>
      <c r="AC5" s="141">
        <f>'enter luc data here'!C31</f>
        <v>27105</v>
      </c>
      <c r="AD5" s="142">
        <f>'enter luc data here'!D31</f>
        <v>34349</v>
      </c>
      <c r="AE5" s="148">
        <f t="shared" ref="AE5:AE68" si="22">AVERAGE(AB5:AD5)</f>
        <v>27132</v>
      </c>
      <c r="AF5" s="149">
        <f t="shared" ref="AF5:AF68" si="23">STDEV(AB5:AD5)/SQRT(3)</f>
        <v>4158.964574666792</v>
      </c>
    </row>
    <row r="6" spans="1:32" x14ac:dyDescent="0.2">
      <c r="A6">
        <f>Setup!B13</f>
        <v>1E-3</v>
      </c>
      <c r="B6" t="str">
        <f>Setup!C13</f>
        <v>E2</v>
      </c>
      <c r="C6" s="106">
        <f>'enter luc data here'!B43</f>
        <v>0.23</v>
      </c>
      <c r="D6" s="106">
        <f>'enter luc data here'!C43</f>
        <v>0.46</v>
      </c>
      <c r="E6" s="108">
        <f>'enter luc data here'!D43</f>
        <v>0.46</v>
      </c>
      <c r="F6" s="106">
        <f t="shared" si="3"/>
        <v>0.38333333333333336</v>
      </c>
      <c r="G6" s="108">
        <f t="shared" si="4"/>
        <v>7.6666666666666619E-2</v>
      </c>
      <c r="H6" s="25">
        <f t="shared" si="5"/>
        <v>1.0454545454545454</v>
      </c>
      <c r="I6" s="25">
        <f t="shared" si="6"/>
        <v>2.0909090909090908</v>
      </c>
      <c r="J6" s="36">
        <f t="shared" si="7"/>
        <v>2.0909090909090908</v>
      </c>
      <c r="K6" s="25">
        <f t="shared" si="8"/>
        <v>1.7424242424242422</v>
      </c>
      <c r="L6" s="36">
        <f t="shared" si="9"/>
        <v>0.34848484848484856</v>
      </c>
      <c r="M6" s="50">
        <f t="shared" si="10"/>
        <v>5.319148936170217E-3</v>
      </c>
      <c r="N6" s="50">
        <f t="shared" si="11"/>
        <v>0.1276595744680851</v>
      </c>
      <c r="O6" s="43">
        <f t="shared" si="12"/>
        <v>0.1276595744680851</v>
      </c>
      <c r="P6" s="42">
        <f t="shared" si="13"/>
        <v>8.6879432624113462E-2</v>
      </c>
      <c r="Q6" s="43">
        <f t="shared" si="14"/>
        <v>4.0780141843971641E-2</v>
      </c>
      <c r="R6" s="56">
        <f>'enter cytotox data here'!B21</f>
        <v>0</v>
      </c>
      <c r="S6" s="56">
        <f>'enter cytotox data here'!C21</f>
        <v>0</v>
      </c>
      <c r="T6" s="57">
        <f>'enter cytotox data here'!D21</f>
        <v>0</v>
      </c>
      <c r="U6" s="69">
        <f t="shared" si="15"/>
        <v>0</v>
      </c>
      <c r="V6" s="70">
        <f t="shared" si="16"/>
        <v>0</v>
      </c>
      <c r="W6" s="53">
        <f t="shared" si="17"/>
        <v>2.290289417115798E-2</v>
      </c>
      <c r="X6" s="53">
        <f t="shared" si="18"/>
        <v>2.290289417115798E-2</v>
      </c>
      <c r="Y6" s="122">
        <f t="shared" si="19"/>
        <v>2.290289417115798E-2</v>
      </c>
      <c r="Z6" s="126">
        <f t="shared" si="20"/>
        <v>2.290289417115798E-2</v>
      </c>
      <c r="AA6" s="126">
        <f t="shared" si="21"/>
        <v>0</v>
      </c>
      <c r="AB6" s="141">
        <f>'enter luc data here'!B32</f>
        <v>45022</v>
      </c>
      <c r="AC6" s="141">
        <f>'enter luc data here'!C32</f>
        <v>24913</v>
      </c>
      <c r="AD6" s="142">
        <f>'enter luc data here'!D32</f>
        <v>25488</v>
      </c>
      <c r="AE6" s="148">
        <f t="shared" si="22"/>
        <v>31807.666666666668</v>
      </c>
      <c r="AF6" s="149">
        <f t="shared" si="23"/>
        <v>6609.2513527966557</v>
      </c>
    </row>
    <row r="7" spans="1:32" x14ac:dyDescent="0.2">
      <c r="A7">
        <f>Setup!B14</f>
        <v>0.01</v>
      </c>
      <c r="B7" t="str">
        <f>Setup!C14</f>
        <v>E2</v>
      </c>
      <c r="C7" s="106">
        <f>'enter luc data here'!B44</f>
        <v>0.51</v>
      </c>
      <c r="D7" s="106">
        <f>'enter luc data here'!C44</f>
        <v>0.42</v>
      </c>
      <c r="E7" s="108">
        <f>'enter luc data here'!D44</f>
        <v>0.94</v>
      </c>
      <c r="F7" s="106">
        <f t="shared" si="3"/>
        <v>0.62333333333333329</v>
      </c>
      <c r="G7" s="108">
        <f t="shared" si="4"/>
        <v>0.16045075395411659</v>
      </c>
      <c r="H7" s="25">
        <f t="shared" si="5"/>
        <v>2.3181818181818183</v>
      </c>
      <c r="I7" s="25">
        <f t="shared" si="6"/>
        <v>1.9090909090909089</v>
      </c>
      <c r="J7" s="36">
        <f t="shared" si="7"/>
        <v>4.2727272727272725</v>
      </c>
      <c r="K7" s="25">
        <f t="shared" si="8"/>
        <v>2.8333333333333335</v>
      </c>
      <c r="L7" s="36">
        <f t="shared" si="9"/>
        <v>0.72932160888234787</v>
      </c>
      <c r="M7" s="50">
        <f t="shared" si="10"/>
        <v>0.15425531914893617</v>
      </c>
      <c r="N7" s="50">
        <f t="shared" si="11"/>
        <v>0.10638297872340424</v>
      </c>
      <c r="O7" s="43">
        <f t="shared" si="12"/>
        <v>0.38297872340425526</v>
      </c>
      <c r="P7" s="42">
        <f t="shared" si="13"/>
        <v>0.21453900709219856</v>
      </c>
      <c r="Q7" s="43">
        <f t="shared" si="14"/>
        <v>8.5346145720274713E-2</v>
      </c>
      <c r="R7" s="56">
        <f>'enter cytotox data here'!B22</f>
        <v>0</v>
      </c>
      <c r="S7" s="56">
        <f>'enter cytotox data here'!C22</f>
        <v>0</v>
      </c>
      <c r="T7" s="57">
        <f>'enter cytotox data here'!D22</f>
        <v>0</v>
      </c>
      <c r="U7" s="69">
        <f t="shared" si="15"/>
        <v>0</v>
      </c>
      <c r="V7" s="70">
        <f t="shared" si="16"/>
        <v>0</v>
      </c>
      <c r="W7" s="53">
        <f t="shared" si="17"/>
        <v>2.290289417115798E-2</v>
      </c>
      <c r="X7" s="53">
        <f t="shared" si="18"/>
        <v>2.290289417115798E-2</v>
      </c>
      <c r="Y7" s="122">
        <f t="shared" si="19"/>
        <v>2.290289417115798E-2</v>
      </c>
      <c r="Z7" s="126">
        <f t="shared" si="20"/>
        <v>2.290289417115798E-2</v>
      </c>
      <c r="AA7" s="126">
        <f t="shared" si="21"/>
        <v>0</v>
      </c>
      <c r="AB7" s="141">
        <f>'enter luc data here'!B33</f>
        <v>25076</v>
      </c>
      <c r="AC7" s="141">
        <f>'enter luc data here'!C33</f>
        <v>20150</v>
      </c>
      <c r="AD7" s="142">
        <f>'enter luc data here'!D33</f>
        <v>19324</v>
      </c>
      <c r="AE7" s="148">
        <f t="shared" si="22"/>
        <v>21516.666666666668</v>
      </c>
      <c r="AF7" s="149">
        <f t="shared" si="23"/>
        <v>1795.5694856445382</v>
      </c>
    </row>
    <row r="8" spans="1:32" x14ac:dyDescent="0.2">
      <c r="A8">
        <f>Setup!B15</f>
        <v>0.1</v>
      </c>
      <c r="B8" t="str">
        <f>Setup!C15</f>
        <v>E2</v>
      </c>
      <c r="C8" s="106">
        <f>'enter luc data here'!B45</f>
        <v>2.11</v>
      </c>
      <c r="D8" s="106">
        <f>'enter luc data here'!C45</f>
        <v>0.79</v>
      </c>
      <c r="E8" s="108">
        <f>'enter luc data here'!D45</f>
        <v>2.0299999999999998</v>
      </c>
      <c r="F8" s="106">
        <f t="shared" si="3"/>
        <v>1.6433333333333333</v>
      </c>
      <c r="G8" s="108">
        <f t="shared" si="4"/>
        <v>0.42729120957232181</v>
      </c>
      <c r="H8" s="25">
        <f t="shared" si="5"/>
        <v>9.5909090909090899</v>
      </c>
      <c r="I8" s="25">
        <f t="shared" si="6"/>
        <v>3.5909090909090913</v>
      </c>
      <c r="J8" s="36">
        <f t="shared" si="7"/>
        <v>9.2272727272727266</v>
      </c>
      <c r="K8" s="25">
        <f t="shared" si="8"/>
        <v>7.4696969696969688</v>
      </c>
      <c r="L8" s="36">
        <f t="shared" si="9"/>
        <v>1.9422327707832814</v>
      </c>
      <c r="M8" s="50">
        <f t="shared" si="10"/>
        <v>1.0053191489361701</v>
      </c>
      <c r="N8" s="50">
        <f t="shared" si="11"/>
        <v>0.30319148936170215</v>
      </c>
      <c r="O8" s="43">
        <f t="shared" si="12"/>
        <v>0.96276595744680837</v>
      </c>
      <c r="P8" s="42">
        <f t="shared" si="13"/>
        <v>0.75709219858156018</v>
      </c>
      <c r="Q8" s="43">
        <f t="shared" si="14"/>
        <v>0.22728255828314989</v>
      </c>
      <c r="R8" s="56">
        <f>'enter cytotox data here'!B23</f>
        <v>0</v>
      </c>
      <c r="S8" s="56">
        <f>'enter cytotox data here'!C23</f>
        <v>0</v>
      </c>
      <c r="T8" s="57">
        <f>'enter cytotox data here'!D23</f>
        <v>0</v>
      </c>
      <c r="U8" s="69">
        <f t="shared" si="15"/>
        <v>0</v>
      </c>
      <c r="V8" s="70">
        <f t="shared" si="16"/>
        <v>0</v>
      </c>
      <c r="W8" s="53">
        <f t="shared" si="17"/>
        <v>2.290289417115798E-2</v>
      </c>
      <c r="X8" s="53">
        <f t="shared" si="18"/>
        <v>2.290289417115798E-2</v>
      </c>
      <c r="Y8" s="122">
        <f t="shared" si="19"/>
        <v>2.290289417115798E-2</v>
      </c>
      <c r="Z8" s="126">
        <f t="shared" si="20"/>
        <v>2.290289417115798E-2</v>
      </c>
      <c r="AA8" s="126">
        <f t="shared" si="21"/>
        <v>0</v>
      </c>
      <c r="AB8" s="141">
        <f>'enter luc data here'!B34</f>
        <v>47757</v>
      </c>
      <c r="AC8" s="141">
        <f>'enter luc data here'!C34</f>
        <v>33889</v>
      </c>
      <c r="AD8" s="142">
        <f>'enter luc data here'!D34</f>
        <v>29366</v>
      </c>
      <c r="AE8" s="148">
        <f t="shared" si="22"/>
        <v>37004</v>
      </c>
      <c r="AF8" s="149">
        <f t="shared" si="23"/>
        <v>5532.7702223509459</v>
      </c>
    </row>
    <row r="9" spans="1:32" x14ac:dyDescent="0.2">
      <c r="A9">
        <f>Setup!B16</f>
        <v>1</v>
      </c>
      <c r="B9" t="str">
        <f>Setup!C16</f>
        <v>E2</v>
      </c>
      <c r="C9" s="106">
        <f>'enter luc data here'!B46</f>
        <v>0.76</v>
      </c>
      <c r="D9" s="106">
        <f>'enter luc data here'!C46</f>
        <v>0.73</v>
      </c>
      <c r="E9" s="108">
        <f>'enter luc data here'!D46</f>
        <v>3.43</v>
      </c>
      <c r="F9" s="106">
        <f t="shared" si="3"/>
        <v>1.64</v>
      </c>
      <c r="G9" s="108">
        <f t="shared" si="4"/>
        <v>0.89504189846062532</v>
      </c>
      <c r="H9" s="25">
        <f t="shared" si="5"/>
        <v>3.4545454545454546</v>
      </c>
      <c r="I9" s="25">
        <f t="shared" si="6"/>
        <v>3.3181818181818179</v>
      </c>
      <c r="J9" s="36">
        <f t="shared" si="7"/>
        <v>15.590909090909092</v>
      </c>
      <c r="K9" s="25">
        <f t="shared" si="8"/>
        <v>7.4545454545454541</v>
      </c>
      <c r="L9" s="36">
        <f t="shared" si="9"/>
        <v>4.0683722657301162</v>
      </c>
      <c r="M9" s="50">
        <f t="shared" si="10"/>
        <v>0.28723404255319152</v>
      </c>
      <c r="N9" s="50">
        <f t="shared" si="11"/>
        <v>0.27127659574468083</v>
      </c>
      <c r="O9" s="43">
        <f t="shared" si="12"/>
        <v>1.7074468085106382</v>
      </c>
      <c r="P9" s="42">
        <f t="shared" si="13"/>
        <v>0.75531914893617014</v>
      </c>
      <c r="Q9" s="43">
        <f t="shared" si="14"/>
        <v>0.47608611620246027</v>
      </c>
      <c r="R9" s="56">
        <f>'enter cytotox data here'!B24</f>
        <v>0</v>
      </c>
      <c r="S9" s="56">
        <f>'enter cytotox data here'!C24</f>
        <v>0</v>
      </c>
      <c r="T9" s="57">
        <f>'enter cytotox data here'!D24</f>
        <v>0</v>
      </c>
      <c r="U9" s="69">
        <f t="shared" si="15"/>
        <v>0</v>
      </c>
      <c r="V9" s="70">
        <f t="shared" si="16"/>
        <v>0</v>
      </c>
      <c r="W9" s="53">
        <f t="shared" si="17"/>
        <v>2.290289417115798E-2</v>
      </c>
      <c r="X9" s="53">
        <f t="shared" si="18"/>
        <v>2.290289417115798E-2</v>
      </c>
      <c r="Y9" s="122">
        <f t="shared" si="19"/>
        <v>2.290289417115798E-2</v>
      </c>
      <c r="Z9" s="126">
        <f t="shared" si="20"/>
        <v>2.290289417115798E-2</v>
      </c>
      <c r="AA9" s="126">
        <f t="shared" si="21"/>
        <v>0</v>
      </c>
      <c r="AB9" s="141">
        <f>'enter luc data here'!B35</f>
        <v>53387</v>
      </c>
      <c r="AC9" s="141">
        <f>'enter luc data here'!C35</f>
        <v>76848</v>
      </c>
      <c r="AD9" s="142">
        <f>'enter luc data here'!D35</f>
        <v>86204</v>
      </c>
      <c r="AE9" s="148">
        <f t="shared" si="22"/>
        <v>72146.333333333328</v>
      </c>
      <c r="AF9" s="149">
        <f t="shared" si="23"/>
        <v>9760.7739504155616</v>
      </c>
    </row>
    <row r="10" spans="1:32" x14ac:dyDescent="0.2">
      <c r="A10">
        <f>Setup!B17</f>
        <v>10</v>
      </c>
      <c r="B10" t="str">
        <f>Setup!C17</f>
        <v>E2</v>
      </c>
      <c r="C10" s="106">
        <f>'enter luc data here'!B47</f>
        <v>3.38</v>
      </c>
      <c r="D10" s="106">
        <f>'enter luc data here'!C47</f>
        <v>1.66</v>
      </c>
      <c r="E10" s="108">
        <f>'enter luc data here'!D47</f>
        <v>1.26</v>
      </c>
      <c r="F10" s="106">
        <f t="shared" si="3"/>
        <v>2.1</v>
      </c>
      <c r="G10" s="108">
        <f t="shared" si="4"/>
        <v>0.65033324790705049</v>
      </c>
      <c r="H10" s="25">
        <f t="shared" si="5"/>
        <v>15.363636363636363</v>
      </c>
      <c r="I10" s="25">
        <f t="shared" si="6"/>
        <v>7.545454545454545</v>
      </c>
      <c r="J10" s="36">
        <f t="shared" si="7"/>
        <v>5.7272727272727275</v>
      </c>
      <c r="K10" s="25">
        <f t="shared" si="8"/>
        <v>9.545454545454545</v>
      </c>
      <c r="L10" s="36">
        <f t="shared" si="9"/>
        <v>2.9560602177593234</v>
      </c>
      <c r="M10" s="50">
        <f t="shared" si="10"/>
        <v>1.6808510638297869</v>
      </c>
      <c r="N10" s="50">
        <f t="shared" si="11"/>
        <v>0.76595744680851052</v>
      </c>
      <c r="O10" s="43">
        <f t="shared" si="12"/>
        <v>0.55319148936170215</v>
      </c>
      <c r="P10" s="42">
        <f t="shared" si="13"/>
        <v>0.99999999999999989</v>
      </c>
      <c r="Q10" s="43">
        <f t="shared" si="14"/>
        <v>0.3459219403760907</v>
      </c>
      <c r="R10" s="56">
        <f>'enter cytotox data here'!B25</f>
        <v>0</v>
      </c>
      <c r="S10" s="56">
        <f>'enter cytotox data here'!C25</f>
        <v>0</v>
      </c>
      <c r="T10" s="57">
        <f>'enter cytotox data here'!D25</f>
        <v>0</v>
      </c>
      <c r="U10" s="69">
        <f t="shared" si="15"/>
        <v>0</v>
      </c>
      <c r="V10" s="70">
        <f t="shared" si="16"/>
        <v>0</v>
      </c>
      <c r="W10" s="53">
        <f t="shared" si="17"/>
        <v>2.290289417115798E-2</v>
      </c>
      <c r="X10" s="53">
        <f t="shared" si="18"/>
        <v>2.290289417115798E-2</v>
      </c>
      <c r="Y10" s="122">
        <f t="shared" si="19"/>
        <v>2.290289417115798E-2</v>
      </c>
      <c r="Z10" s="126">
        <f t="shared" si="20"/>
        <v>2.290289417115798E-2</v>
      </c>
      <c r="AA10" s="126">
        <f t="shared" si="21"/>
        <v>0</v>
      </c>
      <c r="AB10" s="141">
        <f>'enter luc data here'!B36</f>
        <v>28795</v>
      </c>
      <c r="AC10" s="141">
        <f>'enter luc data here'!C36</f>
        <v>42409</v>
      </c>
      <c r="AD10" s="142">
        <f>'enter luc data here'!D36</f>
        <v>21650</v>
      </c>
      <c r="AE10" s="148">
        <f t="shared" si="22"/>
        <v>30951.333333333332</v>
      </c>
      <c r="AF10" s="149">
        <f t="shared" si="23"/>
        <v>6088.824471475953</v>
      </c>
    </row>
    <row r="11" spans="1:32" s="10" customFormat="1" x14ac:dyDescent="0.2">
      <c r="A11" s="10">
        <f>Setup!B18</f>
        <v>100</v>
      </c>
      <c r="B11" s="10" t="str">
        <f>Setup!C18</f>
        <v>E2</v>
      </c>
      <c r="C11" s="109">
        <f>'enter luc data here'!B48</f>
        <v>0.35</v>
      </c>
      <c r="D11" s="109">
        <f>'enter luc data here'!C48</f>
        <v>1.45</v>
      </c>
      <c r="E11" s="110">
        <f>'enter luc data here'!D48</f>
        <v>2.83</v>
      </c>
      <c r="F11" s="109">
        <f t="shared" si="3"/>
        <v>1.5433333333333332</v>
      </c>
      <c r="G11" s="110">
        <f t="shared" si="4"/>
        <v>0.71743369805934776</v>
      </c>
      <c r="H11" s="52">
        <f t="shared" si="5"/>
        <v>1.5909090909090908</v>
      </c>
      <c r="I11" s="26">
        <f t="shared" si="6"/>
        <v>6.5909090909090908</v>
      </c>
      <c r="J11" s="37">
        <f t="shared" si="7"/>
        <v>12.863636363636363</v>
      </c>
      <c r="K11" s="26">
        <f t="shared" si="8"/>
        <v>7.0151515151515156</v>
      </c>
      <c r="L11" s="37">
        <f t="shared" si="9"/>
        <v>3.2610622639061253</v>
      </c>
      <c r="M11" s="44">
        <f t="shared" si="10"/>
        <v>6.9148936170212755E-2</v>
      </c>
      <c r="N11" s="44">
        <f t="shared" si="11"/>
        <v>0.65425531914893609</v>
      </c>
      <c r="O11" s="45">
        <f t="shared" si="12"/>
        <v>1.3882978723404253</v>
      </c>
      <c r="P11" s="44">
        <f t="shared" si="13"/>
        <v>0.70390070921985803</v>
      </c>
      <c r="Q11" s="45">
        <f t="shared" si="14"/>
        <v>0.38161366918050399</v>
      </c>
      <c r="R11" s="59">
        <f>'enter cytotox data here'!B26</f>
        <v>0</v>
      </c>
      <c r="S11" s="59">
        <f>'enter cytotox data here'!C26</f>
        <v>0</v>
      </c>
      <c r="T11" s="60">
        <f>'enter cytotox data here'!D26</f>
        <v>0</v>
      </c>
      <c r="U11" s="72">
        <f t="shared" si="15"/>
        <v>0</v>
      </c>
      <c r="V11" s="73">
        <f t="shared" si="16"/>
        <v>0</v>
      </c>
      <c r="W11" s="54">
        <f t="shared" si="17"/>
        <v>2.290289417115798E-2</v>
      </c>
      <c r="X11" s="54">
        <f t="shared" si="18"/>
        <v>2.290289417115798E-2</v>
      </c>
      <c r="Y11" s="123">
        <f t="shared" si="19"/>
        <v>2.290289417115798E-2</v>
      </c>
      <c r="Z11" s="127">
        <f t="shared" si="20"/>
        <v>2.290289417115798E-2</v>
      </c>
      <c r="AA11" s="127">
        <f t="shared" si="21"/>
        <v>0</v>
      </c>
      <c r="AB11" s="143">
        <f>'enter luc data here'!B37</f>
        <v>31084</v>
      </c>
      <c r="AC11" s="143">
        <f>'enter luc data here'!C37</f>
        <v>23613</v>
      </c>
      <c r="AD11" s="144">
        <f>'enter luc data here'!D37</f>
        <v>23263</v>
      </c>
      <c r="AE11" s="143">
        <f t="shared" si="22"/>
        <v>25986.666666666668</v>
      </c>
      <c r="AF11" s="151">
        <f t="shared" si="23"/>
        <v>2550.6685615953957</v>
      </c>
    </row>
    <row r="12" spans="1:32" x14ac:dyDescent="0.2">
      <c r="A12">
        <f>Setup!D11</f>
        <v>3</v>
      </c>
      <c r="B12">
        <f>Setup!E11</f>
        <v>467</v>
      </c>
      <c r="C12" s="106">
        <f>'enter luc data here'!E41</f>
        <v>0.27</v>
      </c>
      <c r="D12" s="106">
        <f>'enter luc data here'!F41</f>
        <v>1.43</v>
      </c>
      <c r="E12" s="108">
        <f>'enter luc data here'!G41</f>
        <v>0.27</v>
      </c>
      <c r="F12" s="106">
        <f t="shared" si="3"/>
        <v>0.65666666666666662</v>
      </c>
      <c r="G12" s="108">
        <f t="shared" si="4"/>
        <v>0.38666666666666671</v>
      </c>
      <c r="H12" s="25">
        <f t="shared" si="5"/>
        <v>1.2272727272727273</v>
      </c>
      <c r="I12" s="25">
        <f t="shared" si="6"/>
        <v>6.5</v>
      </c>
      <c r="J12" s="36">
        <f t="shared" si="7"/>
        <v>1.2272727272727273</v>
      </c>
      <c r="K12" s="25">
        <f t="shared" si="8"/>
        <v>2.9848484848484849</v>
      </c>
      <c r="L12" s="36">
        <f t="shared" si="9"/>
        <v>1.7575757575757576</v>
      </c>
      <c r="M12" s="50">
        <f t="shared" si="10"/>
        <v>2.6595744680851071E-2</v>
      </c>
      <c r="N12" s="50">
        <f t="shared" si="11"/>
        <v>0.6436170212765957</v>
      </c>
      <c r="O12" s="43">
        <f t="shared" si="12"/>
        <v>2.6595744680851071E-2</v>
      </c>
      <c r="P12" s="42">
        <f t="shared" si="13"/>
        <v>0.23226950354609924</v>
      </c>
      <c r="Q12" s="43">
        <f t="shared" si="14"/>
        <v>0.20567375886524825</v>
      </c>
      <c r="R12" s="56">
        <f>'enter cytotox data here'!E19</f>
        <v>0</v>
      </c>
      <c r="S12" s="56">
        <f>'enter cytotox data here'!F19</f>
        <v>0</v>
      </c>
      <c r="T12" s="57">
        <f>'enter cytotox data here'!G19</f>
        <v>0</v>
      </c>
      <c r="U12" s="74">
        <f t="shared" ref="U12:U51" si="24">AVERAGE(R12:T12)</f>
        <v>0</v>
      </c>
      <c r="V12" s="75">
        <f t="shared" ref="V12:V51" si="25">STDEV(R12:T12)/SQRT(3)</f>
        <v>0</v>
      </c>
      <c r="W12" s="53">
        <f t="shared" si="17"/>
        <v>2.290289417115798E-2</v>
      </c>
      <c r="X12" s="53">
        <f t="shared" si="18"/>
        <v>2.290289417115798E-2</v>
      </c>
      <c r="Y12" s="122">
        <f t="shared" si="19"/>
        <v>2.290289417115798E-2</v>
      </c>
      <c r="Z12" s="126">
        <f t="shared" si="20"/>
        <v>2.290289417115798E-2</v>
      </c>
      <c r="AA12" s="126">
        <f t="shared" si="21"/>
        <v>0</v>
      </c>
      <c r="AB12" s="141">
        <f>'enter luc data here'!E30</f>
        <v>20520</v>
      </c>
      <c r="AC12" s="141">
        <f>'enter luc data here'!F30</f>
        <v>24257</v>
      </c>
      <c r="AD12" s="142">
        <f>'enter luc data here'!G30</f>
        <v>17173</v>
      </c>
      <c r="AE12" s="148">
        <f t="shared" si="22"/>
        <v>20650</v>
      </c>
      <c r="AF12" s="149">
        <f t="shared" si="23"/>
        <v>2046.0074128246295</v>
      </c>
    </row>
    <row r="13" spans="1:32" x14ac:dyDescent="0.2">
      <c r="A13">
        <f>Setup!D12</f>
        <v>10</v>
      </c>
      <c r="B13">
        <f>Setup!E12</f>
        <v>467</v>
      </c>
      <c r="C13" s="106">
        <f>'enter luc data here'!E42</f>
        <v>0.18</v>
      </c>
      <c r="D13" s="106">
        <f>'enter luc data here'!F42</f>
        <v>7.0000000000000007E-2</v>
      </c>
      <c r="E13" s="108">
        <f>'enter luc data here'!G42</f>
        <v>0.21</v>
      </c>
      <c r="F13" s="106">
        <f t="shared" si="3"/>
        <v>0.15333333333333332</v>
      </c>
      <c r="G13" s="108">
        <f t="shared" si="4"/>
        <v>4.2557151116012368E-2</v>
      </c>
      <c r="H13" s="25">
        <f t="shared" si="5"/>
        <v>0.81818181818181812</v>
      </c>
      <c r="I13" s="25">
        <f t="shared" si="6"/>
        <v>0.31818181818181823</v>
      </c>
      <c r="J13" s="36">
        <f t="shared" si="7"/>
        <v>0.95454545454545447</v>
      </c>
      <c r="K13" s="25">
        <f t="shared" si="8"/>
        <v>0.69696969696969691</v>
      </c>
      <c r="L13" s="36">
        <f t="shared" si="9"/>
        <v>0.19344159598187435</v>
      </c>
      <c r="M13" s="50">
        <f t="shared" si="10"/>
        <v>-2.1276595744680854E-2</v>
      </c>
      <c r="N13" s="50">
        <f t="shared" si="11"/>
        <v>-7.9787234042553182E-2</v>
      </c>
      <c r="O13" s="43">
        <f t="shared" si="12"/>
        <v>-5.319148936170217E-3</v>
      </c>
      <c r="P13" s="42">
        <f t="shared" si="13"/>
        <v>-3.5460992907801421E-2</v>
      </c>
      <c r="Q13" s="43">
        <f t="shared" si="14"/>
        <v>2.2636782508517205E-2</v>
      </c>
      <c r="R13" s="56">
        <f>'enter cytotox data here'!E20</f>
        <v>0</v>
      </c>
      <c r="S13" s="56">
        <f>'enter cytotox data here'!F20</f>
        <v>0</v>
      </c>
      <c r="T13" s="57">
        <f>'enter cytotox data here'!G20</f>
        <v>0</v>
      </c>
      <c r="U13" s="74">
        <f t="shared" si="24"/>
        <v>0</v>
      </c>
      <c r="V13" s="75">
        <f t="shared" si="25"/>
        <v>0</v>
      </c>
      <c r="W13" s="53">
        <f t="shared" si="17"/>
        <v>2.290289417115798E-2</v>
      </c>
      <c r="X13" s="53">
        <f t="shared" si="18"/>
        <v>2.290289417115798E-2</v>
      </c>
      <c r="Y13" s="122">
        <f t="shared" si="19"/>
        <v>2.290289417115798E-2</v>
      </c>
      <c r="Z13" s="126">
        <f t="shared" si="20"/>
        <v>2.290289417115798E-2</v>
      </c>
      <c r="AA13" s="126">
        <f t="shared" si="21"/>
        <v>0</v>
      </c>
      <c r="AB13" s="141">
        <f>'enter luc data here'!E31</f>
        <v>43033</v>
      </c>
      <c r="AC13" s="141">
        <f>'enter luc data here'!F31</f>
        <v>36972</v>
      </c>
      <c r="AD13" s="142">
        <f>'enter luc data here'!G31</f>
        <v>21266</v>
      </c>
      <c r="AE13" s="148">
        <f t="shared" si="22"/>
        <v>33757</v>
      </c>
      <c r="AF13" s="149">
        <f t="shared" si="23"/>
        <v>6485.9525386278719</v>
      </c>
    </row>
    <row r="14" spans="1:32" x14ac:dyDescent="0.2">
      <c r="A14">
        <f>Setup!D13</f>
        <v>30</v>
      </c>
      <c r="B14">
        <f>Setup!E13</f>
        <v>467</v>
      </c>
      <c r="C14" s="106">
        <f>'enter luc data here'!E43</f>
        <v>0.3</v>
      </c>
      <c r="D14" s="106">
        <f>'enter luc data here'!F43</f>
        <v>0.13</v>
      </c>
      <c r="E14" s="108">
        <f>'enter luc data here'!G43</f>
        <v>0.17</v>
      </c>
      <c r="F14" s="106">
        <f t="shared" si="3"/>
        <v>0.19999999999999998</v>
      </c>
      <c r="G14" s="108">
        <f t="shared" si="4"/>
        <v>5.131601439446886E-2</v>
      </c>
      <c r="H14" s="25">
        <f t="shared" si="5"/>
        <v>1.3636363636363635</v>
      </c>
      <c r="I14" s="25">
        <f t="shared" si="6"/>
        <v>0.59090909090909094</v>
      </c>
      <c r="J14" s="36">
        <f t="shared" si="7"/>
        <v>0.77272727272727282</v>
      </c>
      <c r="K14" s="25">
        <f t="shared" si="8"/>
        <v>0.90909090909090917</v>
      </c>
      <c r="L14" s="36">
        <f t="shared" si="9"/>
        <v>0.23325461088394925</v>
      </c>
      <c r="M14" s="50">
        <f t="shared" si="10"/>
        <v>4.2553191489361694E-2</v>
      </c>
      <c r="N14" s="50">
        <f t="shared" si="11"/>
        <v>-4.7872340425531908E-2</v>
      </c>
      <c r="O14" s="43">
        <f t="shared" si="12"/>
        <v>-2.6595744680851057E-2</v>
      </c>
      <c r="P14" s="42">
        <f t="shared" si="13"/>
        <v>-1.0638297872340422E-2</v>
      </c>
      <c r="Q14" s="43">
        <f t="shared" si="14"/>
        <v>2.7295752337483423E-2</v>
      </c>
      <c r="R14" s="56">
        <f>'enter cytotox data here'!E21</f>
        <v>0</v>
      </c>
      <c r="S14" s="56">
        <f>'enter cytotox data here'!F21</f>
        <v>0</v>
      </c>
      <c r="T14" s="57">
        <f>'enter cytotox data here'!G21</f>
        <v>0</v>
      </c>
      <c r="U14" s="74">
        <f t="shared" si="24"/>
        <v>0</v>
      </c>
      <c r="V14" s="75">
        <f t="shared" si="25"/>
        <v>0</v>
      </c>
      <c r="W14" s="53">
        <f t="shared" si="17"/>
        <v>2.290289417115798E-2</v>
      </c>
      <c r="X14" s="53">
        <f t="shared" si="18"/>
        <v>2.290289417115798E-2</v>
      </c>
      <c r="Y14" s="122">
        <f t="shared" si="19"/>
        <v>2.290289417115798E-2</v>
      </c>
      <c r="Z14" s="126">
        <f t="shared" si="20"/>
        <v>2.290289417115798E-2</v>
      </c>
      <c r="AA14" s="126">
        <f t="shared" si="21"/>
        <v>0</v>
      </c>
      <c r="AB14" s="141">
        <f>'enter luc data here'!E32</f>
        <v>21679</v>
      </c>
      <c r="AC14" s="141">
        <f>'enter luc data here'!F32</f>
        <v>34286</v>
      </c>
      <c r="AD14" s="142">
        <f>'enter luc data here'!G32</f>
        <v>25936</v>
      </c>
      <c r="AE14" s="148">
        <f t="shared" si="22"/>
        <v>27300.333333333332</v>
      </c>
      <c r="AF14" s="149">
        <f t="shared" si="23"/>
        <v>3702.7092033326649</v>
      </c>
    </row>
    <row r="15" spans="1:32" x14ac:dyDescent="0.2">
      <c r="A15">
        <f>Setup!D14</f>
        <v>100</v>
      </c>
      <c r="B15">
        <f>Setup!E14</f>
        <v>467</v>
      </c>
      <c r="C15" s="106">
        <f>'enter luc data here'!E44</f>
        <v>0.32</v>
      </c>
      <c r="D15" s="106">
        <f>'enter luc data here'!F44</f>
        <v>0.41</v>
      </c>
      <c r="E15" s="108">
        <f>'enter luc data here'!G44</f>
        <v>0.15</v>
      </c>
      <c r="F15" s="106">
        <f t="shared" si="3"/>
        <v>0.29333333333333333</v>
      </c>
      <c r="G15" s="108">
        <f t="shared" si="4"/>
        <v>7.623064417352847E-2</v>
      </c>
      <c r="H15" s="25">
        <f t="shared" si="5"/>
        <v>1.4545454545454546</v>
      </c>
      <c r="I15" s="25">
        <f t="shared" si="6"/>
        <v>1.8636363636363635</v>
      </c>
      <c r="J15" s="36">
        <f t="shared" si="7"/>
        <v>0.68181818181818177</v>
      </c>
      <c r="K15" s="25">
        <f t="shared" si="8"/>
        <v>1.3333333333333333</v>
      </c>
      <c r="L15" s="36">
        <f t="shared" si="9"/>
        <v>0.34650292806149297</v>
      </c>
      <c r="M15" s="50">
        <f t="shared" si="10"/>
        <v>5.3191489361702128E-2</v>
      </c>
      <c r="N15" s="50">
        <f t="shared" si="11"/>
        <v>0.10106382978723402</v>
      </c>
      <c r="O15" s="43">
        <f t="shared" si="12"/>
        <v>-3.7234042553191488E-2</v>
      </c>
      <c r="P15" s="42">
        <f t="shared" si="13"/>
        <v>3.9007092198581554E-2</v>
      </c>
      <c r="Q15" s="43">
        <f t="shared" si="14"/>
        <v>4.0548214985919394E-2</v>
      </c>
      <c r="R15" s="56">
        <f>'enter cytotox data here'!E22</f>
        <v>0</v>
      </c>
      <c r="S15" s="56">
        <f>'enter cytotox data here'!F22</f>
        <v>0</v>
      </c>
      <c r="T15" s="57">
        <f>'enter cytotox data here'!G22</f>
        <v>0</v>
      </c>
      <c r="U15" s="74">
        <f t="shared" si="24"/>
        <v>0</v>
      </c>
      <c r="V15" s="75">
        <f t="shared" si="25"/>
        <v>0</v>
      </c>
      <c r="W15" s="53">
        <f t="shared" si="17"/>
        <v>2.290289417115798E-2</v>
      </c>
      <c r="X15" s="53">
        <f t="shared" si="18"/>
        <v>2.290289417115798E-2</v>
      </c>
      <c r="Y15" s="122">
        <f t="shared" si="19"/>
        <v>2.290289417115798E-2</v>
      </c>
      <c r="Z15" s="126">
        <f t="shared" si="20"/>
        <v>2.290289417115798E-2</v>
      </c>
      <c r="AA15" s="126">
        <f t="shared" si="21"/>
        <v>0</v>
      </c>
      <c r="AB15" s="141">
        <f>'enter luc data here'!E33</f>
        <v>29798</v>
      </c>
      <c r="AC15" s="141">
        <f>'enter luc data here'!F33</f>
        <v>39943</v>
      </c>
      <c r="AD15" s="142">
        <f>'enter luc data here'!G33</f>
        <v>55677</v>
      </c>
      <c r="AE15" s="148">
        <f t="shared" si="22"/>
        <v>41806</v>
      </c>
      <c r="AF15" s="149">
        <f t="shared" si="23"/>
        <v>7528.4734397707307</v>
      </c>
    </row>
    <row r="16" spans="1:32" x14ac:dyDescent="0.2">
      <c r="A16">
        <f>Setup!D15</f>
        <v>300</v>
      </c>
      <c r="B16">
        <f>Setup!E15</f>
        <v>467</v>
      </c>
      <c r="C16" s="106">
        <f>'enter luc data here'!E45</f>
        <v>0.32</v>
      </c>
      <c r="D16" s="106">
        <f>'enter luc data here'!F45</f>
        <v>0.48</v>
      </c>
      <c r="E16" s="108">
        <f>'enter luc data here'!G45</f>
        <v>0.57999999999999996</v>
      </c>
      <c r="F16" s="106">
        <f t="shared" si="3"/>
        <v>0.45999999999999996</v>
      </c>
      <c r="G16" s="108">
        <f t="shared" si="4"/>
        <v>7.5718777944003765E-2</v>
      </c>
      <c r="H16" s="25">
        <f t="shared" si="5"/>
        <v>1.4545454545454546</v>
      </c>
      <c r="I16" s="25">
        <f t="shared" si="6"/>
        <v>2.1818181818181817</v>
      </c>
      <c r="J16" s="36">
        <f t="shared" si="7"/>
        <v>2.6363636363636362</v>
      </c>
      <c r="K16" s="25">
        <f t="shared" si="8"/>
        <v>2.0909090909090908</v>
      </c>
      <c r="L16" s="36">
        <f t="shared" si="9"/>
        <v>0.34417626338183471</v>
      </c>
      <c r="M16" s="50">
        <f t="shared" si="10"/>
        <v>5.3191489361702128E-2</v>
      </c>
      <c r="N16" s="50">
        <f t="shared" si="11"/>
        <v>0.13829787234042554</v>
      </c>
      <c r="O16" s="43">
        <f t="shared" si="12"/>
        <v>0.19148936170212763</v>
      </c>
      <c r="P16" s="42">
        <f t="shared" si="13"/>
        <v>0.1276595744680851</v>
      </c>
      <c r="Q16" s="43">
        <f t="shared" si="14"/>
        <v>4.0275945714895553E-2</v>
      </c>
      <c r="R16" s="56">
        <f>'enter cytotox data here'!E23</f>
        <v>0</v>
      </c>
      <c r="S16" s="56">
        <f>'enter cytotox data here'!F23</f>
        <v>0</v>
      </c>
      <c r="T16" s="57">
        <f>'enter cytotox data here'!G23</f>
        <v>0</v>
      </c>
      <c r="U16" s="74">
        <f t="shared" si="24"/>
        <v>0</v>
      </c>
      <c r="V16" s="75">
        <f t="shared" si="25"/>
        <v>0</v>
      </c>
      <c r="W16" s="53">
        <f t="shared" si="17"/>
        <v>2.290289417115798E-2</v>
      </c>
      <c r="X16" s="53">
        <f t="shared" si="18"/>
        <v>2.290289417115798E-2</v>
      </c>
      <c r="Y16" s="122">
        <f t="shared" si="19"/>
        <v>2.290289417115798E-2</v>
      </c>
      <c r="Z16" s="126">
        <f t="shared" si="20"/>
        <v>2.290289417115798E-2</v>
      </c>
      <c r="AA16" s="126">
        <f t="shared" si="21"/>
        <v>0</v>
      </c>
      <c r="AB16" s="141">
        <f>'enter luc data here'!E34</f>
        <v>42153</v>
      </c>
      <c r="AC16" s="141">
        <f>'enter luc data here'!F34</f>
        <v>49887</v>
      </c>
      <c r="AD16" s="142">
        <f>'enter luc data here'!G34</f>
        <v>25583</v>
      </c>
      <c r="AE16" s="148">
        <f t="shared" si="22"/>
        <v>39207.666666666664</v>
      </c>
      <c r="AF16" s="149">
        <f t="shared" si="23"/>
        <v>7168.8526588600289</v>
      </c>
    </row>
    <row r="17" spans="1:32" x14ac:dyDescent="0.2">
      <c r="A17">
        <f>Setup!D16</f>
        <v>1000</v>
      </c>
      <c r="B17">
        <f>Setup!E16</f>
        <v>467</v>
      </c>
      <c r="C17" s="106">
        <f>'enter luc data here'!E46</f>
        <v>0.5</v>
      </c>
      <c r="D17" s="106">
        <f>'enter luc data here'!F46</f>
        <v>0.87</v>
      </c>
      <c r="E17" s="108">
        <f>'enter luc data here'!G46</f>
        <v>0.62</v>
      </c>
      <c r="F17" s="106">
        <f t="shared" si="3"/>
        <v>0.66333333333333344</v>
      </c>
      <c r="G17" s="108">
        <f t="shared" si="4"/>
        <v>0.10898521816181188</v>
      </c>
      <c r="H17" s="25">
        <f t="shared" si="5"/>
        <v>2.2727272727272729</v>
      </c>
      <c r="I17" s="25">
        <f t="shared" si="6"/>
        <v>3.9545454545454546</v>
      </c>
      <c r="J17" s="36">
        <f t="shared" si="7"/>
        <v>2.8181818181818183</v>
      </c>
      <c r="K17" s="25">
        <f t="shared" si="8"/>
        <v>3.0151515151515156</v>
      </c>
      <c r="L17" s="36">
        <f t="shared" si="9"/>
        <v>0.49538735528096361</v>
      </c>
      <c r="M17" s="50">
        <f t="shared" si="10"/>
        <v>0.14893617021276595</v>
      </c>
      <c r="N17" s="50">
        <f t="shared" si="11"/>
        <v>0.3457446808510638</v>
      </c>
      <c r="O17" s="43">
        <f t="shared" si="12"/>
        <v>0.21276595744680851</v>
      </c>
      <c r="P17" s="42">
        <f t="shared" si="13"/>
        <v>0.23581560283687941</v>
      </c>
      <c r="Q17" s="43">
        <f t="shared" si="14"/>
        <v>5.797086072436812E-2</v>
      </c>
      <c r="R17" s="56">
        <f>'enter cytotox data here'!E24</f>
        <v>0</v>
      </c>
      <c r="S17" s="56">
        <f>'enter cytotox data here'!F24</f>
        <v>0</v>
      </c>
      <c r="T17" s="57">
        <f>'enter cytotox data here'!G24</f>
        <v>0</v>
      </c>
      <c r="U17" s="74">
        <f t="shared" si="24"/>
        <v>0</v>
      </c>
      <c r="V17" s="75">
        <f t="shared" si="25"/>
        <v>0</v>
      </c>
      <c r="W17" s="53">
        <f t="shared" si="17"/>
        <v>2.290289417115798E-2</v>
      </c>
      <c r="X17" s="53">
        <f t="shared" si="18"/>
        <v>2.290289417115798E-2</v>
      </c>
      <c r="Y17" s="122">
        <f t="shared" si="19"/>
        <v>2.290289417115798E-2</v>
      </c>
      <c r="Z17" s="126">
        <f t="shared" si="20"/>
        <v>2.290289417115798E-2</v>
      </c>
      <c r="AA17" s="126">
        <f t="shared" si="21"/>
        <v>0</v>
      </c>
      <c r="AB17" s="141">
        <f>'enter luc data here'!E35</f>
        <v>28348</v>
      </c>
      <c r="AC17" s="141">
        <f>'enter luc data here'!F35</f>
        <v>36592</v>
      </c>
      <c r="AD17" s="142">
        <f>'enter luc data here'!G35</f>
        <v>29737</v>
      </c>
      <c r="AE17" s="148">
        <f t="shared" si="22"/>
        <v>31559</v>
      </c>
      <c r="AF17" s="149">
        <f t="shared" si="23"/>
        <v>2548.244297550767</v>
      </c>
    </row>
    <row r="18" spans="1:32" x14ac:dyDescent="0.2">
      <c r="A18">
        <f>Setup!D17</f>
        <v>3000</v>
      </c>
      <c r="B18">
        <f>Setup!E17</f>
        <v>467</v>
      </c>
      <c r="C18" s="106">
        <f>'enter luc data here'!E47</f>
        <v>0.7</v>
      </c>
      <c r="D18" s="106">
        <f>'enter luc data here'!F47</f>
        <v>0.93</v>
      </c>
      <c r="E18" s="108">
        <f>'enter luc data here'!G47</f>
        <v>1.77</v>
      </c>
      <c r="F18" s="106">
        <f t="shared" si="3"/>
        <v>1.1333333333333333</v>
      </c>
      <c r="G18" s="108">
        <f t="shared" si="4"/>
        <v>0.32518370876236175</v>
      </c>
      <c r="H18" s="25">
        <f t="shared" si="5"/>
        <v>3.1818181818181817</v>
      </c>
      <c r="I18" s="25">
        <f t="shared" si="6"/>
        <v>4.2272727272727275</v>
      </c>
      <c r="J18" s="36">
        <f t="shared" si="7"/>
        <v>8.045454545454545</v>
      </c>
      <c r="K18" s="25">
        <f t="shared" si="8"/>
        <v>5.1515151515151514</v>
      </c>
      <c r="L18" s="36">
        <f t="shared" si="9"/>
        <v>1.4781077671016445</v>
      </c>
      <c r="M18" s="50">
        <f t="shared" si="10"/>
        <v>0.25531914893617019</v>
      </c>
      <c r="N18" s="50">
        <f t="shared" si="11"/>
        <v>0.37765957446808512</v>
      </c>
      <c r="O18" s="43">
        <f t="shared" si="12"/>
        <v>0.82446808510638292</v>
      </c>
      <c r="P18" s="42">
        <f t="shared" si="13"/>
        <v>0.48581560283687941</v>
      </c>
      <c r="Q18" s="43">
        <f t="shared" si="14"/>
        <v>0.17297005785232003</v>
      </c>
      <c r="R18" s="56">
        <f>'enter cytotox data here'!E25</f>
        <v>0</v>
      </c>
      <c r="S18" s="56">
        <f>'enter cytotox data here'!F25</f>
        <v>0</v>
      </c>
      <c r="T18" s="57">
        <f>'enter cytotox data here'!G25</f>
        <v>0</v>
      </c>
      <c r="U18" s="74">
        <f t="shared" si="24"/>
        <v>0</v>
      </c>
      <c r="V18" s="75">
        <f t="shared" si="25"/>
        <v>0</v>
      </c>
      <c r="W18" s="53">
        <f t="shared" si="17"/>
        <v>2.290289417115798E-2</v>
      </c>
      <c r="X18" s="53">
        <f t="shared" si="18"/>
        <v>2.290289417115798E-2</v>
      </c>
      <c r="Y18" s="122">
        <f t="shared" si="19"/>
        <v>2.290289417115798E-2</v>
      </c>
      <c r="Z18" s="126">
        <f t="shared" si="20"/>
        <v>2.290289417115798E-2</v>
      </c>
      <c r="AA18" s="126">
        <f t="shared" si="21"/>
        <v>0</v>
      </c>
      <c r="AB18" s="141">
        <f>'enter luc data here'!E36</f>
        <v>14924</v>
      </c>
      <c r="AC18" s="141">
        <f>'enter luc data here'!F36</f>
        <v>21784</v>
      </c>
      <c r="AD18" s="142">
        <f>'enter luc data here'!G36</f>
        <v>47812</v>
      </c>
      <c r="AE18" s="148">
        <f t="shared" si="22"/>
        <v>28173.333333333332</v>
      </c>
      <c r="AF18" s="149">
        <f t="shared" si="23"/>
        <v>10017.03251689064</v>
      </c>
    </row>
    <row r="19" spans="1:32" s="10" customFormat="1" x14ac:dyDescent="0.2">
      <c r="A19" s="10">
        <f>Setup!D18</f>
        <v>10000</v>
      </c>
      <c r="B19" s="10">
        <f>Setup!E18</f>
        <v>467</v>
      </c>
      <c r="C19" s="109">
        <f>'enter luc data here'!E48</f>
        <v>2.16</v>
      </c>
      <c r="D19" s="109">
        <f>'enter luc data here'!F48</f>
        <v>1.43</v>
      </c>
      <c r="E19" s="110">
        <f>'enter luc data here'!G48</f>
        <v>2</v>
      </c>
      <c r="F19" s="109">
        <f t="shared" si="3"/>
        <v>1.8633333333333333</v>
      </c>
      <c r="G19" s="110">
        <f t="shared" si="4"/>
        <v>0.22153504864417678</v>
      </c>
      <c r="H19" s="52">
        <f t="shared" si="5"/>
        <v>9.8181818181818183</v>
      </c>
      <c r="I19" s="26">
        <f t="shared" si="6"/>
        <v>6.5</v>
      </c>
      <c r="J19" s="37">
        <f t="shared" si="7"/>
        <v>9.0909090909090917</v>
      </c>
      <c r="K19" s="26">
        <f t="shared" si="8"/>
        <v>8.4696969696969706</v>
      </c>
      <c r="L19" s="37">
        <f t="shared" si="9"/>
        <v>1.006977493837163</v>
      </c>
      <c r="M19" s="44">
        <f t="shared" si="10"/>
        <v>1.0319148936170213</v>
      </c>
      <c r="N19" s="44">
        <f t="shared" si="11"/>
        <v>0.6436170212765957</v>
      </c>
      <c r="O19" s="45">
        <f t="shared" si="12"/>
        <v>0.94680851063829785</v>
      </c>
      <c r="P19" s="44">
        <f t="shared" si="13"/>
        <v>0.87411347517730498</v>
      </c>
      <c r="Q19" s="45">
        <f t="shared" si="14"/>
        <v>0.1178377918320087</v>
      </c>
      <c r="R19" s="59">
        <f>'enter cytotox data here'!E26</f>
        <v>0</v>
      </c>
      <c r="S19" s="59">
        <f>'enter cytotox data here'!F26</f>
        <v>0</v>
      </c>
      <c r="T19" s="60">
        <f>'enter cytotox data here'!G26</f>
        <v>0</v>
      </c>
      <c r="U19" s="72">
        <f t="shared" si="24"/>
        <v>0</v>
      </c>
      <c r="V19" s="73">
        <f t="shared" si="25"/>
        <v>0</v>
      </c>
      <c r="W19" s="54">
        <f t="shared" si="17"/>
        <v>2.290289417115798E-2</v>
      </c>
      <c r="X19" s="54">
        <f t="shared" si="18"/>
        <v>2.290289417115798E-2</v>
      </c>
      <c r="Y19" s="123">
        <f t="shared" si="19"/>
        <v>2.290289417115798E-2</v>
      </c>
      <c r="Z19" s="127">
        <f t="shared" si="20"/>
        <v>2.290289417115798E-2</v>
      </c>
      <c r="AA19" s="127">
        <f t="shared" si="21"/>
        <v>0</v>
      </c>
      <c r="AB19" s="143">
        <f>'enter luc data here'!E37</f>
        <v>19674</v>
      </c>
      <c r="AC19" s="143">
        <f>'enter luc data here'!F37</f>
        <v>18688</v>
      </c>
      <c r="AD19" s="144">
        <f>'enter luc data here'!G37</f>
        <v>19657</v>
      </c>
      <c r="AE19" s="143">
        <f t="shared" si="22"/>
        <v>19339.666666666668</v>
      </c>
      <c r="AF19" s="151">
        <f t="shared" si="23"/>
        <v>325.87028775947715</v>
      </c>
    </row>
    <row r="20" spans="1:32" x14ac:dyDescent="0.2">
      <c r="A20">
        <f>Setup!F11</f>
        <v>3</v>
      </c>
      <c r="B20">
        <f>Setup!G11</f>
        <v>693</v>
      </c>
      <c r="C20" s="106">
        <f>'enter luc data here'!H41</f>
        <v>0.31</v>
      </c>
      <c r="D20" s="106">
        <f>'enter luc data here'!I41</f>
        <v>0.2</v>
      </c>
      <c r="E20" s="108">
        <f>'enter luc data here'!J41</f>
        <v>0.56000000000000005</v>
      </c>
      <c r="F20" s="106">
        <f t="shared" si="3"/>
        <v>0.35666666666666669</v>
      </c>
      <c r="G20" s="108">
        <f t="shared" si="4"/>
        <v>0.1065103020578031</v>
      </c>
      <c r="H20" s="25">
        <f t="shared" si="5"/>
        <v>1.4090909090909092</v>
      </c>
      <c r="I20" s="25">
        <f t="shared" si="6"/>
        <v>0.90909090909090917</v>
      </c>
      <c r="J20" s="36">
        <f t="shared" si="7"/>
        <v>2.5454545454545459</v>
      </c>
      <c r="K20" s="25">
        <f t="shared" si="8"/>
        <v>1.6212121212121213</v>
      </c>
      <c r="L20" s="36">
        <f t="shared" si="9"/>
        <v>0.48413773662637771</v>
      </c>
      <c r="M20" s="42">
        <f t="shared" ref="M20:M51" si="26">(C20-$F$4)/($N$1-$F$4)</f>
        <v>4.7872340425531908E-2</v>
      </c>
      <c r="N20" s="42">
        <f t="shared" ref="N20:N51" si="27">(D20-$F$4)/($N$1-$F$4)</f>
        <v>-1.063829787234042E-2</v>
      </c>
      <c r="O20" s="43">
        <f t="shared" ref="O20:O51" si="28">(E20-$F$4)/($N$1-$F$4)</f>
        <v>0.18085106382978727</v>
      </c>
      <c r="P20" s="42">
        <f t="shared" ref="P20:P51" si="29">AVERAGE(M20:O20)</f>
        <v>7.2695035460992916E-2</v>
      </c>
      <c r="Q20" s="43">
        <f t="shared" ref="Q20:Q51" si="30">STDEV(M20:O20)/SQRT(3)</f>
        <v>5.6654415988193117E-2</v>
      </c>
      <c r="R20" s="62">
        <f>'enter cytotox data here'!H19</f>
        <v>0</v>
      </c>
      <c r="S20" s="62">
        <f>'enter cytotox data here'!I19</f>
        <v>0</v>
      </c>
      <c r="T20" s="63">
        <f>'enter cytotox data here'!J19</f>
        <v>0</v>
      </c>
      <c r="U20" s="76">
        <f t="shared" si="24"/>
        <v>0</v>
      </c>
      <c r="V20" s="77">
        <f t="shared" si="25"/>
        <v>0</v>
      </c>
      <c r="W20" s="53">
        <f t="shared" si="17"/>
        <v>2.290289417115798E-2</v>
      </c>
      <c r="X20" s="53">
        <f t="shared" si="18"/>
        <v>2.290289417115798E-2</v>
      </c>
      <c r="Y20" s="122">
        <f t="shared" si="19"/>
        <v>2.290289417115798E-2</v>
      </c>
      <c r="Z20" s="126">
        <f t="shared" si="20"/>
        <v>2.290289417115798E-2</v>
      </c>
      <c r="AA20" s="126">
        <f t="shared" si="21"/>
        <v>0</v>
      </c>
      <c r="AB20" s="141">
        <f>'enter luc data here'!H30</f>
        <v>27875</v>
      </c>
      <c r="AC20" s="141">
        <f>'enter luc data here'!I30</f>
        <v>21286</v>
      </c>
      <c r="AD20" s="142">
        <f>'enter luc data here'!J30</f>
        <v>18331</v>
      </c>
      <c r="AE20" s="148">
        <f t="shared" si="22"/>
        <v>22497.333333333332</v>
      </c>
      <c r="AF20" s="149">
        <f t="shared" si="23"/>
        <v>2820.9029484270559</v>
      </c>
    </row>
    <row r="21" spans="1:32" x14ac:dyDescent="0.2">
      <c r="A21">
        <f>Setup!F12</f>
        <v>10</v>
      </c>
      <c r="B21">
        <f>Setup!G12</f>
        <v>693</v>
      </c>
      <c r="C21" s="106">
        <f>'enter luc data here'!H42</f>
        <v>0.4</v>
      </c>
      <c r="D21" s="106">
        <f>'enter luc data here'!I42</f>
        <v>0.11</v>
      </c>
      <c r="E21" s="108">
        <f>'enter luc data here'!J42</f>
        <v>0.19</v>
      </c>
      <c r="F21" s="106">
        <f t="shared" si="3"/>
        <v>0.23333333333333331</v>
      </c>
      <c r="G21" s="108">
        <f t="shared" si="4"/>
        <v>8.6474145140485695E-2</v>
      </c>
      <c r="H21" s="25">
        <f t="shared" si="5"/>
        <v>1.8181818181818183</v>
      </c>
      <c r="I21" s="25">
        <f t="shared" si="6"/>
        <v>0.5</v>
      </c>
      <c r="J21" s="36">
        <f t="shared" si="7"/>
        <v>0.86363636363636365</v>
      </c>
      <c r="K21" s="25">
        <f t="shared" si="8"/>
        <v>1.0606060606060608</v>
      </c>
      <c r="L21" s="36">
        <f t="shared" si="9"/>
        <v>0.39306429609311661</v>
      </c>
      <c r="M21" s="42">
        <f t="shared" si="26"/>
        <v>9.5744680851063829E-2</v>
      </c>
      <c r="N21" s="42">
        <f t="shared" si="27"/>
        <v>-5.8510638297872335E-2</v>
      </c>
      <c r="O21" s="43">
        <f t="shared" si="28"/>
        <v>-1.5957446808510637E-2</v>
      </c>
      <c r="P21" s="42">
        <f t="shared" si="29"/>
        <v>7.0921985815602861E-3</v>
      </c>
      <c r="Q21" s="43">
        <f t="shared" si="30"/>
        <v>4.599688571302428E-2</v>
      </c>
      <c r="R21" s="62">
        <f>'enter cytotox data here'!H20</f>
        <v>0</v>
      </c>
      <c r="S21" s="62">
        <f>'enter cytotox data here'!I20</f>
        <v>0</v>
      </c>
      <c r="T21" s="63">
        <f>'enter cytotox data here'!J20</f>
        <v>0</v>
      </c>
      <c r="U21" s="76">
        <f t="shared" si="24"/>
        <v>0</v>
      </c>
      <c r="V21" s="77">
        <f t="shared" si="25"/>
        <v>0</v>
      </c>
      <c r="W21" s="53">
        <f t="shared" si="17"/>
        <v>2.290289417115798E-2</v>
      </c>
      <c r="X21" s="53">
        <f t="shared" si="18"/>
        <v>2.290289417115798E-2</v>
      </c>
      <c r="Y21" s="122">
        <f t="shared" si="19"/>
        <v>2.290289417115798E-2</v>
      </c>
      <c r="Z21" s="126">
        <f t="shared" si="20"/>
        <v>2.290289417115798E-2</v>
      </c>
      <c r="AA21" s="126">
        <f t="shared" si="21"/>
        <v>0</v>
      </c>
      <c r="AB21" s="141">
        <f>'enter luc data here'!H31</f>
        <v>39107</v>
      </c>
      <c r="AC21" s="141">
        <f>'enter luc data here'!I31</f>
        <v>50860</v>
      </c>
      <c r="AD21" s="142">
        <f>'enter luc data here'!J31</f>
        <v>27944</v>
      </c>
      <c r="AE21" s="148">
        <f t="shared" si="22"/>
        <v>39303.666666666664</v>
      </c>
      <c r="AF21" s="149">
        <f t="shared" si="23"/>
        <v>6616.0101857371592</v>
      </c>
    </row>
    <row r="22" spans="1:32" x14ac:dyDescent="0.2">
      <c r="A22">
        <f>Setup!F13</f>
        <v>30</v>
      </c>
      <c r="B22">
        <f>Setup!G13</f>
        <v>693</v>
      </c>
      <c r="C22" s="106">
        <f>'enter luc data here'!H43</f>
        <v>0.66</v>
      </c>
      <c r="D22" s="106">
        <f>'enter luc data here'!I43</f>
        <v>0.14000000000000001</v>
      </c>
      <c r="E22" s="108">
        <f>'enter luc data here'!J43</f>
        <v>0.41</v>
      </c>
      <c r="F22" s="106">
        <f t="shared" si="3"/>
        <v>0.40333333333333332</v>
      </c>
      <c r="G22" s="108">
        <f t="shared" si="4"/>
        <v>0.1501480750607361</v>
      </c>
      <c r="H22" s="25">
        <f t="shared" si="5"/>
        <v>3</v>
      </c>
      <c r="I22" s="25">
        <f t="shared" si="6"/>
        <v>0.63636363636363646</v>
      </c>
      <c r="J22" s="36">
        <f t="shared" si="7"/>
        <v>1.8636363636363635</v>
      </c>
      <c r="K22" s="25">
        <f t="shared" si="8"/>
        <v>1.8333333333333333</v>
      </c>
      <c r="L22" s="36">
        <f t="shared" si="9"/>
        <v>0.68249125027607305</v>
      </c>
      <c r="M22" s="42">
        <f t="shared" si="26"/>
        <v>0.23404255319148937</v>
      </c>
      <c r="N22" s="42">
        <f t="shared" si="27"/>
        <v>-4.2553191489361694E-2</v>
      </c>
      <c r="O22" s="43">
        <f t="shared" si="28"/>
        <v>0.10106382978723402</v>
      </c>
      <c r="P22" s="42">
        <f t="shared" si="29"/>
        <v>9.7517730496453889E-2</v>
      </c>
      <c r="Q22" s="43">
        <f t="shared" si="30"/>
        <v>7.9865997372731992E-2</v>
      </c>
      <c r="R22" s="62">
        <f>'enter cytotox data here'!H21</f>
        <v>0</v>
      </c>
      <c r="S22" s="62">
        <f>'enter cytotox data here'!I21</f>
        <v>0</v>
      </c>
      <c r="T22" s="63">
        <f>'enter cytotox data here'!J21</f>
        <v>0</v>
      </c>
      <c r="U22" s="76">
        <f t="shared" si="24"/>
        <v>0</v>
      </c>
      <c r="V22" s="77">
        <f t="shared" si="25"/>
        <v>0</v>
      </c>
      <c r="W22" s="53">
        <f t="shared" si="17"/>
        <v>2.290289417115798E-2</v>
      </c>
      <c r="X22" s="53">
        <f t="shared" si="18"/>
        <v>2.290289417115798E-2</v>
      </c>
      <c r="Y22" s="122">
        <f t="shared" si="19"/>
        <v>2.290289417115798E-2</v>
      </c>
      <c r="Z22" s="126">
        <f t="shared" si="20"/>
        <v>2.290289417115798E-2</v>
      </c>
      <c r="AA22" s="126">
        <f t="shared" si="21"/>
        <v>0</v>
      </c>
      <c r="AB22" s="141">
        <f>'enter luc data here'!H32</f>
        <v>34699</v>
      </c>
      <c r="AC22" s="141">
        <f>'enter luc data here'!I32</f>
        <v>50660</v>
      </c>
      <c r="AD22" s="142">
        <f>'enter luc data here'!J32</f>
        <v>29179</v>
      </c>
      <c r="AE22" s="148">
        <f t="shared" si="22"/>
        <v>38179.333333333336</v>
      </c>
      <c r="AF22" s="149">
        <f t="shared" si="23"/>
        <v>6440.5714118477999</v>
      </c>
    </row>
    <row r="23" spans="1:32" x14ac:dyDescent="0.2">
      <c r="A23">
        <f>Setup!F14</f>
        <v>100</v>
      </c>
      <c r="B23">
        <f>Setup!G14</f>
        <v>693</v>
      </c>
      <c r="C23" s="106">
        <f>'enter luc data here'!H44</f>
        <v>0.36</v>
      </c>
      <c r="D23" s="106">
        <f>'enter luc data here'!I44</f>
        <v>1.3</v>
      </c>
      <c r="E23" s="108">
        <f>'enter luc data here'!J44</f>
        <v>0.8</v>
      </c>
      <c r="F23" s="106">
        <f t="shared" si="3"/>
        <v>0.82</v>
      </c>
      <c r="G23" s="108">
        <f t="shared" si="4"/>
        <v>0.27153882472555074</v>
      </c>
      <c r="H23" s="25">
        <f t="shared" si="5"/>
        <v>1.6363636363636362</v>
      </c>
      <c r="I23" s="25">
        <f t="shared" si="6"/>
        <v>5.9090909090909092</v>
      </c>
      <c r="J23" s="36">
        <f t="shared" si="7"/>
        <v>3.6363636363636367</v>
      </c>
      <c r="K23" s="25">
        <f t="shared" si="8"/>
        <v>3.7272727272727271</v>
      </c>
      <c r="L23" s="36">
        <f t="shared" si="9"/>
        <v>1.2342673851161392</v>
      </c>
      <c r="M23" s="42">
        <f t="shared" si="26"/>
        <v>7.4468085106382961E-2</v>
      </c>
      <c r="N23" s="42">
        <f t="shared" si="27"/>
        <v>0.57446808510638303</v>
      </c>
      <c r="O23" s="43">
        <f t="shared" si="28"/>
        <v>0.30851063829787234</v>
      </c>
      <c r="P23" s="42">
        <f t="shared" si="29"/>
        <v>0.31914893617021273</v>
      </c>
      <c r="Q23" s="43">
        <f t="shared" si="30"/>
        <v>0.14443554506678233</v>
      </c>
      <c r="R23" s="62">
        <f>'enter cytotox data here'!H22</f>
        <v>0</v>
      </c>
      <c r="S23" s="62">
        <f>'enter cytotox data here'!I22</f>
        <v>0</v>
      </c>
      <c r="T23" s="63">
        <f>'enter cytotox data here'!J22</f>
        <v>0</v>
      </c>
      <c r="U23" s="76">
        <f t="shared" si="24"/>
        <v>0</v>
      </c>
      <c r="V23" s="77">
        <f t="shared" si="25"/>
        <v>0</v>
      </c>
      <c r="W23" s="53">
        <f t="shared" si="17"/>
        <v>2.290289417115798E-2</v>
      </c>
      <c r="X23" s="53">
        <f t="shared" si="18"/>
        <v>2.290289417115798E-2</v>
      </c>
      <c r="Y23" s="122">
        <f t="shared" si="19"/>
        <v>2.290289417115798E-2</v>
      </c>
      <c r="Z23" s="126">
        <f t="shared" si="20"/>
        <v>2.290289417115798E-2</v>
      </c>
      <c r="AA23" s="126">
        <f t="shared" si="21"/>
        <v>0</v>
      </c>
      <c r="AB23" s="141">
        <f>'enter luc data here'!H33</f>
        <v>37729</v>
      </c>
      <c r="AC23" s="141">
        <f>'enter luc data here'!I33</f>
        <v>33967</v>
      </c>
      <c r="AD23" s="142">
        <f>'enter luc data here'!J33</f>
        <v>25596</v>
      </c>
      <c r="AE23" s="148">
        <f t="shared" si="22"/>
        <v>32430.666666666668</v>
      </c>
      <c r="AF23" s="149">
        <f t="shared" si="23"/>
        <v>3585.743174170605</v>
      </c>
    </row>
    <row r="24" spans="1:32" x14ac:dyDescent="0.2">
      <c r="A24">
        <f>Setup!F15</f>
        <v>300</v>
      </c>
      <c r="B24">
        <f>Setup!G15</f>
        <v>693</v>
      </c>
      <c r="C24" s="106">
        <f>'enter luc data here'!H45</f>
        <v>1.52</v>
      </c>
      <c r="D24" s="106">
        <f>'enter luc data here'!I45</f>
        <v>1.67</v>
      </c>
      <c r="E24" s="108">
        <f>'enter luc data here'!J45</f>
        <v>1.79</v>
      </c>
      <c r="F24" s="106">
        <f t="shared" si="3"/>
        <v>1.6600000000000001</v>
      </c>
      <c r="G24" s="108">
        <f t="shared" si="4"/>
        <v>7.8102496759066553E-2</v>
      </c>
      <c r="H24" s="25">
        <f t="shared" si="5"/>
        <v>6.9090909090909092</v>
      </c>
      <c r="I24" s="25">
        <f t="shared" si="6"/>
        <v>7.5909090909090908</v>
      </c>
      <c r="J24" s="36">
        <f t="shared" si="7"/>
        <v>8.1363636363636367</v>
      </c>
      <c r="K24" s="25">
        <f t="shared" si="8"/>
        <v>7.5454545454545459</v>
      </c>
      <c r="L24" s="36">
        <f t="shared" si="9"/>
        <v>0.35501134890484798</v>
      </c>
      <c r="M24" s="42">
        <f t="shared" si="26"/>
        <v>0.6914893617021276</v>
      </c>
      <c r="N24" s="42">
        <f t="shared" si="27"/>
        <v>0.77127659574468077</v>
      </c>
      <c r="O24" s="43">
        <f t="shared" si="28"/>
        <v>0.83510638297872342</v>
      </c>
      <c r="P24" s="42">
        <f t="shared" si="29"/>
        <v>0.76595744680851052</v>
      </c>
      <c r="Q24" s="43">
        <f t="shared" si="30"/>
        <v>4.1543881254822654E-2</v>
      </c>
      <c r="R24" s="62">
        <f>'enter cytotox data here'!H23</f>
        <v>0</v>
      </c>
      <c r="S24" s="62">
        <f>'enter cytotox data here'!I23</f>
        <v>0</v>
      </c>
      <c r="T24" s="63">
        <f>'enter cytotox data here'!J23</f>
        <v>0</v>
      </c>
      <c r="U24" s="76">
        <f t="shared" si="24"/>
        <v>0</v>
      </c>
      <c r="V24" s="77">
        <f t="shared" si="25"/>
        <v>0</v>
      </c>
      <c r="W24" s="53">
        <f t="shared" si="17"/>
        <v>2.290289417115798E-2</v>
      </c>
      <c r="X24" s="53">
        <f t="shared" si="18"/>
        <v>2.290289417115798E-2</v>
      </c>
      <c r="Y24" s="122">
        <f t="shared" si="19"/>
        <v>2.290289417115798E-2</v>
      </c>
      <c r="Z24" s="126">
        <f t="shared" si="20"/>
        <v>2.290289417115798E-2</v>
      </c>
      <c r="AA24" s="126">
        <f t="shared" si="21"/>
        <v>0</v>
      </c>
      <c r="AB24" s="141">
        <f>'enter luc data here'!H34</f>
        <v>22759</v>
      </c>
      <c r="AC24" s="141">
        <f>'enter luc data here'!I34</f>
        <v>30887</v>
      </c>
      <c r="AD24" s="142">
        <f>'enter luc data here'!J34</f>
        <v>33334</v>
      </c>
      <c r="AE24" s="148">
        <f t="shared" si="22"/>
        <v>28993.333333333332</v>
      </c>
      <c r="AF24" s="149">
        <f t="shared" si="23"/>
        <v>3196.2027643926294</v>
      </c>
    </row>
    <row r="25" spans="1:32" x14ac:dyDescent="0.2">
      <c r="A25">
        <f>Setup!F16</f>
        <v>1000</v>
      </c>
      <c r="B25">
        <f>Setup!G16</f>
        <v>693</v>
      </c>
      <c r="C25" s="106">
        <f>'enter luc data here'!H46</f>
        <v>1.41</v>
      </c>
      <c r="D25" s="106">
        <f>'enter luc data here'!I46</f>
        <v>1.28</v>
      </c>
      <c r="E25" s="108">
        <f>'enter luc data here'!J46</f>
        <v>1.8</v>
      </c>
      <c r="F25" s="106">
        <f t="shared" si="3"/>
        <v>1.4966666666666668</v>
      </c>
      <c r="G25" s="108">
        <f t="shared" si="4"/>
        <v>0.15624055527010591</v>
      </c>
      <c r="H25" s="25">
        <f t="shared" si="5"/>
        <v>6.4090909090909083</v>
      </c>
      <c r="I25" s="25">
        <f t="shared" si="6"/>
        <v>5.8181818181818183</v>
      </c>
      <c r="J25" s="36">
        <f t="shared" si="7"/>
        <v>8.1818181818181817</v>
      </c>
      <c r="K25" s="25">
        <f t="shared" si="8"/>
        <v>6.8030303030303019</v>
      </c>
      <c r="L25" s="36">
        <f t="shared" si="9"/>
        <v>0.71018434213684722</v>
      </c>
      <c r="M25" s="42">
        <f t="shared" si="26"/>
        <v>0.63297872340425521</v>
      </c>
      <c r="N25" s="42">
        <f t="shared" si="27"/>
        <v>0.56382978723404253</v>
      </c>
      <c r="O25" s="43">
        <f t="shared" si="28"/>
        <v>0.84042553191489355</v>
      </c>
      <c r="P25" s="42">
        <f t="shared" si="29"/>
        <v>0.67907801418439717</v>
      </c>
      <c r="Q25" s="43">
        <f t="shared" si="30"/>
        <v>8.310667833516272E-2</v>
      </c>
      <c r="R25" s="62">
        <f>'enter cytotox data here'!H24</f>
        <v>0</v>
      </c>
      <c r="S25" s="62">
        <f>'enter cytotox data here'!I24</f>
        <v>0</v>
      </c>
      <c r="T25" s="63">
        <f>'enter cytotox data here'!J24</f>
        <v>0</v>
      </c>
      <c r="U25" s="76">
        <f t="shared" si="24"/>
        <v>0</v>
      </c>
      <c r="V25" s="77">
        <f t="shared" si="25"/>
        <v>0</v>
      </c>
      <c r="W25" s="53">
        <f t="shared" si="17"/>
        <v>2.290289417115798E-2</v>
      </c>
      <c r="X25" s="53">
        <f t="shared" si="18"/>
        <v>2.290289417115798E-2</v>
      </c>
      <c r="Y25" s="122">
        <f t="shared" si="19"/>
        <v>2.290289417115798E-2</v>
      </c>
      <c r="Z25" s="126">
        <f t="shared" si="20"/>
        <v>2.290289417115798E-2</v>
      </c>
      <c r="AA25" s="126">
        <f t="shared" si="21"/>
        <v>0</v>
      </c>
      <c r="AB25" s="141">
        <f>'enter luc data here'!H35</f>
        <v>21293</v>
      </c>
      <c r="AC25" s="141">
        <f>'enter luc data here'!I35</f>
        <v>25346</v>
      </c>
      <c r="AD25" s="142">
        <f>'enter luc data here'!J35</f>
        <v>27890</v>
      </c>
      <c r="AE25" s="148">
        <f t="shared" si="22"/>
        <v>24843</v>
      </c>
      <c r="AF25" s="149">
        <f t="shared" si="23"/>
        <v>1920.9250375795511</v>
      </c>
    </row>
    <row r="26" spans="1:32" x14ac:dyDescent="0.2">
      <c r="A26">
        <f>Setup!F17</f>
        <v>3000</v>
      </c>
      <c r="B26">
        <f>Setup!G17</f>
        <v>693</v>
      </c>
      <c r="C26" s="106">
        <f>'enter luc data here'!H47</f>
        <v>2.2000000000000002</v>
      </c>
      <c r="D26" s="106">
        <f>'enter luc data here'!I47</f>
        <v>1.32</v>
      </c>
      <c r="E26" s="108">
        <f>'enter luc data here'!J47</f>
        <v>2</v>
      </c>
      <c r="F26" s="106">
        <f t="shared" si="3"/>
        <v>1.84</v>
      </c>
      <c r="G26" s="108">
        <f t="shared" si="4"/>
        <v>0.26633312473917498</v>
      </c>
      <c r="H26" s="25">
        <f t="shared" si="5"/>
        <v>10</v>
      </c>
      <c r="I26" s="25">
        <f t="shared" si="6"/>
        <v>6</v>
      </c>
      <c r="J26" s="36">
        <f t="shared" si="7"/>
        <v>9.0909090909090917</v>
      </c>
      <c r="K26" s="25">
        <f t="shared" si="8"/>
        <v>8.3636363636363651</v>
      </c>
      <c r="L26" s="36">
        <f t="shared" si="9"/>
        <v>1.210605112450799</v>
      </c>
      <c r="M26" s="42">
        <f t="shared" si="26"/>
        <v>1.0531914893617023</v>
      </c>
      <c r="N26" s="42">
        <f t="shared" si="27"/>
        <v>0.58510638297872342</v>
      </c>
      <c r="O26" s="43">
        <f t="shared" si="28"/>
        <v>0.94680851063829785</v>
      </c>
      <c r="P26" s="42">
        <f t="shared" si="29"/>
        <v>0.86170212765957455</v>
      </c>
      <c r="Q26" s="43">
        <f t="shared" si="30"/>
        <v>0.14166655571232764</v>
      </c>
      <c r="R26" s="62">
        <f>'enter cytotox data here'!H25</f>
        <v>0</v>
      </c>
      <c r="S26" s="62">
        <f>'enter cytotox data here'!I25</f>
        <v>0</v>
      </c>
      <c r="T26" s="63">
        <f>'enter cytotox data here'!J25</f>
        <v>0</v>
      </c>
      <c r="U26" s="76">
        <f t="shared" si="24"/>
        <v>0</v>
      </c>
      <c r="V26" s="77">
        <f t="shared" si="25"/>
        <v>0</v>
      </c>
      <c r="W26" s="53">
        <f t="shared" si="17"/>
        <v>2.290289417115798E-2</v>
      </c>
      <c r="X26" s="53">
        <f t="shared" si="18"/>
        <v>2.290289417115798E-2</v>
      </c>
      <c r="Y26" s="122">
        <f t="shared" si="19"/>
        <v>2.290289417115798E-2</v>
      </c>
      <c r="Z26" s="126">
        <f t="shared" si="20"/>
        <v>2.290289417115798E-2</v>
      </c>
      <c r="AA26" s="126">
        <f t="shared" si="21"/>
        <v>0</v>
      </c>
      <c r="AB26" s="141">
        <f>'enter luc data here'!H36</f>
        <v>36097</v>
      </c>
      <c r="AC26" s="141">
        <f>'enter luc data here'!I36</f>
        <v>72199</v>
      </c>
      <c r="AD26" s="142">
        <f>'enter luc data here'!J36</f>
        <v>31460</v>
      </c>
      <c r="AE26" s="148">
        <f t="shared" si="22"/>
        <v>46585.333333333336</v>
      </c>
      <c r="AF26" s="149">
        <f t="shared" si="23"/>
        <v>12876.598701175368</v>
      </c>
    </row>
    <row r="27" spans="1:32" s="10" customFormat="1" x14ac:dyDescent="0.2">
      <c r="A27" s="10">
        <f>Setup!F18</f>
        <v>10000</v>
      </c>
      <c r="B27" s="10">
        <f>Setup!G18</f>
        <v>693</v>
      </c>
      <c r="C27" s="109">
        <f>'enter luc data here'!H48</f>
        <v>0.73</v>
      </c>
      <c r="D27" s="109">
        <f>'enter luc data here'!I48</f>
        <v>1.88</v>
      </c>
      <c r="E27" s="110">
        <f>'enter luc data here'!J48</f>
        <v>1.17</v>
      </c>
      <c r="F27" s="109">
        <f t="shared" si="3"/>
        <v>1.26</v>
      </c>
      <c r="G27" s="110">
        <f t="shared" si="4"/>
        <v>0.33501243758005961</v>
      </c>
      <c r="H27" s="52">
        <f t="shared" si="5"/>
        <v>3.3181818181818179</v>
      </c>
      <c r="I27" s="26">
        <f t="shared" si="6"/>
        <v>8.545454545454545</v>
      </c>
      <c r="J27" s="37">
        <f t="shared" si="7"/>
        <v>5.3181818181818175</v>
      </c>
      <c r="K27" s="26">
        <f t="shared" si="8"/>
        <v>5.7272727272727266</v>
      </c>
      <c r="L27" s="37">
        <f t="shared" si="9"/>
        <v>1.5227838071820887</v>
      </c>
      <c r="M27" s="44">
        <f t="shared" si="26"/>
        <v>0.27127659574468083</v>
      </c>
      <c r="N27" s="44">
        <f t="shared" si="27"/>
        <v>0.88297872340425521</v>
      </c>
      <c r="O27" s="45">
        <f t="shared" si="28"/>
        <v>0.50531914893617014</v>
      </c>
      <c r="P27" s="44">
        <f t="shared" si="29"/>
        <v>0.55319148936170204</v>
      </c>
      <c r="Q27" s="45">
        <f t="shared" si="30"/>
        <v>0.17819810509577647</v>
      </c>
      <c r="R27" s="64">
        <f>'enter cytotox data here'!H26</f>
        <v>0</v>
      </c>
      <c r="S27" s="64">
        <f>'enter cytotox data here'!I26</f>
        <v>0</v>
      </c>
      <c r="T27" s="65">
        <f>'enter cytotox data here'!J26</f>
        <v>0</v>
      </c>
      <c r="U27" s="78">
        <f t="shared" si="24"/>
        <v>0</v>
      </c>
      <c r="V27" s="79">
        <f t="shared" si="25"/>
        <v>0</v>
      </c>
      <c r="W27" s="54">
        <f t="shared" si="17"/>
        <v>2.290289417115798E-2</v>
      </c>
      <c r="X27" s="54">
        <f t="shared" si="18"/>
        <v>2.290289417115798E-2</v>
      </c>
      <c r="Y27" s="123">
        <f t="shared" si="19"/>
        <v>2.290289417115798E-2</v>
      </c>
      <c r="Z27" s="127">
        <f t="shared" si="20"/>
        <v>2.290289417115798E-2</v>
      </c>
      <c r="AA27" s="127">
        <f t="shared" si="21"/>
        <v>0</v>
      </c>
      <c r="AB27" s="143">
        <f>'enter luc data here'!H37</f>
        <v>66072</v>
      </c>
      <c r="AC27" s="143">
        <f>'enter luc data here'!I37</f>
        <v>23295</v>
      </c>
      <c r="AD27" s="144">
        <f>'enter luc data here'!J37</f>
        <v>58784</v>
      </c>
      <c r="AE27" s="143">
        <f t="shared" si="22"/>
        <v>49383.666666666664</v>
      </c>
      <c r="AF27" s="151">
        <f t="shared" si="23"/>
        <v>13212.90571541493</v>
      </c>
    </row>
    <row r="28" spans="1:32" x14ac:dyDescent="0.2">
      <c r="A28">
        <f>Setup!H11</f>
        <v>3</v>
      </c>
      <c r="B28">
        <f>Setup!I11</f>
        <v>854</v>
      </c>
      <c r="C28" s="106">
        <f>'enter luc data here'!K41</f>
        <v>0.18</v>
      </c>
      <c r="D28" s="106">
        <f>'enter luc data here'!L41</f>
        <v>0.17</v>
      </c>
      <c r="E28" s="108">
        <f>'enter luc data here'!M41</f>
        <v>0.23</v>
      </c>
      <c r="F28" s="106">
        <f t="shared" si="3"/>
        <v>0.19333333333333333</v>
      </c>
      <c r="G28" s="108">
        <f t="shared" si="4"/>
        <v>1.8559214542766839E-2</v>
      </c>
      <c r="H28" s="25">
        <f t="shared" si="5"/>
        <v>0.81818181818181812</v>
      </c>
      <c r="I28" s="25">
        <f t="shared" si="6"/>
        <v>0.77272727272727282</v>
      </c>
      <c r="J28" s="36">
        <f t="shared" si="7"/>
        <v>1.0454545454545454</v>
      </c>
      <c r="K28" s="25">
        <f t="shared" si="8"/>
        <v>0.87878787878787878</v>
      </c>
      <c r="L28" s="36">
        <f t="shared" si="9"/>
        <v>8.4360066103485232E-2</v>
      </c>
      <c r="M28" s="42">
        <f t="shared" si="26"/>
        <v>-2.1276595744680854E-2</v>
      </c>
      <c r="N28" s="42">
        <f t="shared" si="27"/>
        <v>-2.6595744680851057E-2</v>
      </c>
      <c r="O28" s="43">
        <f t="shared" si="28"/>
        <v>5.319148936170217E-3</v>
      </c>
      <c r="P28" s="42">
        <f t="shared" si="29"/>
        <v>-1.4184397163120565E-2</v>
      </c>
      <c r="Q28" s="43">
        <f t="shared" si="30"/>
        <v>9.8719226291312471E-3</v>
      </c>
      <c r="R28" s="62">
        <f>'enter cytotox data here'!K19</f>
        <v>0</v>
      </c>
      <c r="S28" s="62">
        <f>'enter cytotox data here'!L19</f>
        <v>0</v>
      </c>
      <c r="T28" s="68">
        <f>'enter cytotox data here'!M19</f>
        <v>0</v>
      </c>
      <c r="U28" s="76">
        <f t="shared" si="24"/>
        <v>0</v>
      </c>
      <c r="V28" s="77">
        <f t="shared" si="25"/>
        <v>0</v>
      </c>
      <c r="W28" s="55">
        <f t="shared" si="17"/>
        <v>2.290289417115798E-2</v>
      </c>
      <c r="X28" s="53">
        <f t="shared" si="18"/>
        <v>2.290289417115798E-2</v>
      </c>
      <c r="Y28" s="122">
        <f t="shared" si="19"/>
        <v>2.290289417115798E-2</v>
      </c>
      <c r="Z28" s="126">
        <f t="shared" si="20"/>
        <v>2.290289417115798E-2</v>
      </c>
      <c r="AA28" s="126">
        <f t="shared" si="21"/>
        <v>0</v>
      </c>
      <c r="AB28" s="141">
        <f>'enter luc data here'!K30</f>
        <v>22740</v>
      </c>
      <c r="AC28" s="141">
        <f>'enter luc data here'!L30</f>
        <v>35644</v>
      </c>
      <c r="AD28" s="142">
        <f>'enter luc data here'!M30</f>
        <v>24707</v>
      </c>
      <c r="AE28" s="148">
        <f t="shared" si="22"/>
        <v>27697</v>
      </c>
      <c r="AF28" s="149">
        <f t="shared" si="23"/>
        <v>4013.8667558021075</v>
      </c>
    </row>
    <row r="29" spans="1:32" x14ac:dyDescent="0.2">
      <c r="A29">
        <f>Setup!H12</f>
        <v>10</v>
      </c>
      <c r="B29">
        <f>Setup!I12</f>
        <v>854</v>
      </c>
      <c r="C29" s="106">
        <f>'enter luc data here'!K42</f>
        <v>0.09</v>
      </c>
      <c r="D29" s="106">
        <f>'enter luc data here'!L42</f>
        <v>0.11</v>
      </c>
      <c r="E29" s="108">
        <f>'enter luc data here'!M42</f>
        <v>0.28000000000000003</v>
      </c>
      <c r="F29" s="106">
        <f t="shared" si="3"/>
        <v>0.16</v>
      </c>
      <c r="G29" s="108">
        <f t="shared" si="4"/>
        <v>6.0277137733417065E-2</v>
      </c>
      <c r="H29" s="96">
        <f t="shared" si="5"/>
        <v>0.40909090909090906</v>
      </c>
      <c r="I29" s="96">
        <f t="shared" si="6"/>
        <v>0.5</v>
      </c>
      <c r="J29" s="97">
        <f t="shared" si="7"/>
        <v>1.2727272727272729</v>
      </c>
      <c r="K29" s="96">
        <f t="shared" si="8"/>
        <v>0.7272727272727274</v>
      </c>
      <c r="L29" s="97">
        <f t="shared" si="9"/>
        <v>0.27398698969735047</v>
      </c>
      <c r="M29" s="42">
        <f t="shared" si="26"/>
        <v>-6.9148936170212769E-2</v>
      </c>
      <c r="N29" s="42">
        <f t="shared" si="27"/>
        <v>-5.8510638297872335E-2</v>
      </c>
      <c r="O29" s="43">
        <f t="shared" si="28"/>
        <v>3.1914893617021288E-2</v>
      </c>
      <c r="P29" s="42">
        <f t="shared" si="29"/>
        <v>-3.1914893617021267E-2</v>
      </c>
      <c r="Q29" s="43">
        <f t="shared" si="30"/>
        <v>3.2062307305009093E-2</v>
      </c>
      <c r="R29" s="62">
        <f>'enter cytotox data here'!K20</f>
        <v>0</v>
      </c>
      <c r="S29" s="62">
        <f>'enter cytotox data here'!L20</f>
        <v>0</v>
      </c>
      <c r="T29" s="63">
        <f>'enter cytotox data here'!M20</f>
        <v>0</v>
      </c>
      <c r="U29" s="76">
        <f t="shared" si="24"/>
        <v>0</v>
      </c>
      <c r="V29" s="77">
        <f t="shared" si="25"/>
        <v>0</v>
      </c>
      <c r="W29" s="55">
        <f t="shared" si="17"/>
        <v>2.290289417115798E-2</v>
      </c>
      <c r="X29" s="53">
        <f t="shared" si="18"/>
        <v>2.290289417115798E-2</v>
      </c>
      <c r="Y29" s="122">
        <f t="shared" si="19"/>
        <v>2.290289417115798E-2</v>
      </c>
      <c r="Z29" s="126">
        <f t="shared" si="20"/>
        <v>2.290289417115798E-2</v>
      </c>
      <c r="AA29" s="126">
        <f t="shared" si="21"/>
        <v>0</v>
      </c>
      <c r="AB29" s="141">
        <f>'enter luc data here'!K31</f>
        <v>58039</v>
      </c>
      <c r="AC29" s="141">
        <f>'enter luc data here'!L31</f>
        <v>35651</v>
      </c>
      <c r="AD29" s="142">
        <f>'enter luc data here'!M31</f>
        <v>29103</v>
      </c>
      <c r="AE29" s="148">
        <f t="shared" si="22"/>
        <v>40931</v>
      </c>
      <c r="AF29" s="149">
        <f t="shared" si="23"/>
        <v>8760.3619407723872</v>
      </c>
    </row>
    <row r="30" spans="1:32" x14ac:dyDescent="0.2">
      <c r="A30">
        <f>Setup!H13</f>
        <v>30</v>
      </c>
      <c r="B30">
        <f>Setup!I13</f>
        <v>854</v>
      </c>
      <c r="C30" s="106">
        <f>'enter luc data here'!K43</f>
        <v>0.24</v>
      </c>
      <c r="D30" s="106">
        <f>'enter luc data here'!L43</f>
        <v>0.2</v>
      </c>
      <c r="E30" s="108">
        <f>'enter luc data here'!M43</f>
        <v>0.22</v>
      </c>
      <c r="F30" s="106">
        <f t="shared" si="3"/>
        <v>0.22</v>
      </c>
      <c r="G30" s="108">
        <f t="shared" si="4"/>
        <v>1.1547005383792511E-2</v>
      </c>
      <c r="H30" s="96">
        <f t="shared" ref="H30:H93" si="31">C30/$I$1</f>
        <v>1.0909090909090908</v>
      </c>
      <c r="I30" s="96">
        <f t="shared" ref="I30:I93" si="32">D30/$I$1</f>
        <v>0.90909090909090917</v>
      </c>
      <c r="J30" s="97">
        <f t="shared" ref="J30:J93" si="33">E30/$I$1</f>
        <v>1</v>
      </c>
      <c r="K30" s="96">
        <f t="shared" ref="K30:K93" si="34">AVERAGE(H30:J30)</f>
        <v>1</v>
      </c>
      <c r="L30" s="97">
        <f t="shared" ref="L30:L93" si="35">STDEV(H30:J30)/SQRT(3)</f>
        <v>5.2486388108147757E-2</v>
      </c>
      <c r="M30" s="42">
        <f t="shared" si="26"/>
        <v>1.063829787234042E-2</v>
      </c>
      <c r="N30" s="42">
        <f t="shared" si="27"/>
        <v>-1.063829787234042E-2</v>
      </c>
      <c r="O30" s="43">
        <f t="shared" si="28"/>
        <v>0</v>
      </c>
      <c r="P30" s="42">
        <f t="shared" si="29"/>
        <v>0</v>
      </c>
      <c r="Q30" s="43">
        <f t="shared" si="30"/>
        <v>6.1420241403151651E-3</v>
      </c>
      <c r="R30" s="62">
        <f>'enter cytotox data here'!K21</f>
        <v>0</v>
      </c>
      <c r="S30" s="62">
        <f>'enter cytotox data here'!L21</f>
        <v>0</v>
      </c>
      <c r="T30" s="63">
        <f>'enter cytotox data here'!M21</f>
        <v>0</v>
      </c>
      <c r="U30" s="76">
        <f t="shared" si="24"/>
        <v>0</v>
      </c>
      <c r="V30" s="77">
        <f t="shared" si="25"/>
        <v>0</v>
      </c>
      <c r="W30" s="53">
        <f t="shared" si="17"/>
        <v>2.290289417115798E-2</v>
      </c>
      <c r="X30" s="53">
        <f t="shared" si="18"/>
        <v>2.290289417115798E-2</v>
      </c>
      <c r="Y30" s="122">
        <f t="shared" si="19"/>
        <v>2.290289417115798E-2</v>
      </c>
      <c r="Z30" s="126">
        <f t="shared" si="20"/>
        <v>2.290289417115798E-2</v>
      </c>
      <c r="AA30" s="126">
        <f t="shared" si="21"/>
        <v>0</v>
      </c>
      <c r="AB30" s="141">
        <f>'enter luc data here'!K32</f>
        <v>30982</v>
      </c>
      <c r="AC30" s="141">
        <f>'enter luc data here'!L32</f>
        <v>18206</v>
      </c>
      <c r="AD30" s="142">
        <f>'enter luc data here'!M32</f>
        <v>21482</v>
      </c>
      <c r="AE30" s="148">
        <f t="shared" si="22"/>
        <v>23556.666666666668</v>
      </c>
      <c r="AF30" s="149">
        <f t="shared" si="23"/>
        <v>3831.2193591306923</v>
      </c>
    </row>
    <row r="31" spans="1:32" x14ac:dyDescent="0.2">
      <c r="A31">
        <f>Setup!H14</f>
        <v>100</v>
      </c>
      <c r="B31">
        <f>Setup!I14</f>
        <v>854</v>
      </c>
      <c r="C31" s="106">
        <f>'enter luc data here'!K44</f>
        <v>0.15</v>
      </c>
      <c r="D31" s="106">
        <f>'enter luc data here'!L44</f>
        <v>0.28000000000000003</v>
      </c>
      <c r="E31" s="108">
        <f>'enter luc data here'!M44</f>
        <v>0.26</v>
      </c>
      <c r="F31" s="106">
        <f t="shared" si="3"/>
        <v>0.23</v>
      </c>
      <c r="G31" s="108">
        <f t="shared" si="4"/>
        <v>4.0414518843273808E-2</v>
      </c>
      <c r="H31" s="96">
        <f t="shared" si="31"/>
        <v>0.68181818181818177</v>
      </c>
      <c r="I31" s="96">
        <f t="shared" si="32"/>
        <v>1.2727272727272729</v>
      </c>
      <c r="J31" s="97">
        <f t="shared" si="33"/>
        <v>1.1818181818181819</v>
      </c>
      <c r="K31" s="96">
        <f t="shared" si="34"/>
        <v>1.0454545454545456</v>
      </c>
      <c r="L31" s="97">
        <f t="shared" si="35"/>
        <v>0.18370235837851756</v>
      </c>
      <c r="M31" s="42">
        <f t="shared" si="26"/>
        <v>-3.7234042553191488E-2</v>
      </c>
      <c r="N31" s="42">
        <f t="shared" si="27"/>
        <v>3.1914893617021288E-2</v>
      </c>
      <c r="O31" s="43">
        <f t="shared" si="28"/>
        <v>2.1276595744680854E-2</v>
      </c>
      <c r="P31" s="42">
        <f t="shared" si="29"/>
        <v>5.3191489361702178E-3</v>
      </c>
      <c r="Q31" s="43">
        <f t="shared" si="30"/>
        <v>2.1497084491103092E-2</v>
      </c>
      <c r="R31" s="62">
        <f>'enter cytotox data here'!K22</f>
        <v>0</v>
      </c>
      <c r="S31" s="62">
        <f>'enter cytotox data here'!L22</f>
        <v>0</v>
      </c>
      <c r="T31" s="63">
        <f>'enter cytotox data here'!M22</f>
        <v>0</v>
      </c>
      <c r="U31" s="76">
        <f t="shared" si="24"/>
        <v>0</v>
      </c>
      <c r="V31" s="77">
        <f t="shared" si="25"/>
        <v>0</v>
      </c>
      <c r="W31" s="53">
        <f t="shared" si="17"/>
        <v>2.290289417115798E-2</v>
      </c>
      <c r="X31" s="53">
        <f t="shared" si="18"/>
        <v>2.290289417115798E-2</v>
      </c>
      <c r="Y31" s="122">
        <f t="shared" si="19"/>
        <v>2.290289417115798E-2</v>
      </c>
      <c r="Z31" s="126">
        <f t="shared" si="20"/>
        <v>2.290289417115798E-2</v>
      </c>
      <c r="AA31" s="126">
        <f t="shared" si="21"/>
        <v>0</v>
      </c>
      <c r="AB31" s="141">
        <f>'enter luc data here'!K33</f>
        <v>30053</v>
      </c>
      <c r="AC31" s="141">
        <f>'enter luc data here'!L33</f>
        <v>34471</v>
      </c>
      <c r="AD31" s="142">
        <f>'enter luc data here'!M33</f>
        <v>23694</v>
      </c>
      <c r="AE31" s="148">
        <f t="shared" si="22"/>
        <v>29406</v>
      </c>
      <c r="AF31" s="149">
        <f t="shared" si="23"/>
        <v>3127.8261354067195</v>
      </c>
    </row>
    <row r="32" spans="1:32" x14ac:dyDescent="0.2">
      <c r="A32">
        <f>Setup!H15</f>
        <v>300</v>
      </c>
      <c r="B32">
        <f>Setup!I15</f>
        <v>854</v>
      </c>
      <c r="C32" s="106">
        <f>'enter luc data here'!K45</f>
        <v>0.33</v>
      </c>
      <c r="D32" s="106">
        <f>'enter luc data here'!L45</f>
        <v>0.23</v>
      </c>
      <c r="E32" s="108">
        <f>'enter luc data here'!M45</f>
        <v>0.23</v>
      </c>
      <c r="F32" s="106">
        <f t="shared" si="3"/>
        <v>0.26333333333333336</v>
      </c>
      <c r="G32" s="108">
        <f t="shared" si="4"/>
        <v>3.3333333333333236E-2</v>
      </c>
      <c r="H32" s="96">
        <f t="shared" si="31"/>
        <v>1.5</v>
      </c>
      <c r="I32" s="96">
        <f t="shared" si="32"/>
        <v>1.0454545454545454</v>
      </c>
      <c r="J32" s="97">
        <f t="shared" si="33"/>
        <v>1.0454545454545454</v>
      </c>
      <c r="K32" s="96">
        <f t="shared" si="34"/>
        <v>1.196969696969697</v>
      </c>
      <c r="L32" s="97">
        <f t="shared" si="35"/>
        <v>0.15151515151515121</v>
      </c>
      <c r="M32" s="42">
        <f t="shared" si="26"/>
        <v>5.8510638297872342E-2</v>
      </c>
      <c r="N32" s="42">
        <f t="shared" si="27"/>
        <v>5.319148936170217E-3</v>
      </c>
      <c r="O32" s="43">
        <f t="shared" si="28"/>
        <v>5.319148936170217E-3</v>
      </c>
      <c r="P32" s="42">
        <f t="shared" si="29"/>
        <v>2.3049645390070927E-2</v>
      </c>
      <c r="Q32" s="43">
        <f t="shared" si="30"/>
        <v>1.7730496453900707E-2</v>
      </c>
      <c r="R32" s="62">
        <f>'enter cytotox data here'!K23</f>
        <v>0</v>
      </c>
      <c r="S32" s="62">
        <f>'enter cytotox data here'!L23</f>
        <v>0</v>
      </c>
      <c r="T32" s="63">
        <f>'enter cytotox data here'!M23</f>
        <v>0</v>
      </c>
      <c r="U32" s="76">
        <f t="shared" si="24"/>
        <v>0</v>
      </c>
      <c r="V32" s="77">
        <f t="shared" si="25"/>
        <v>0</v>
      </c>
      <c r="W32" s="53">
        <f t="shared" si="17"/>
        <v>2.290289417115798E-2</v>
      </c>
      <c r="X32" s="53">
        <f t="shared" si="18"/>
        <v>2.290289417115798E-2</v>
      </c>
      <c r="Y32" s="122">
        <f t="shared" si="19"/>
        <v>2.290289417115798E-2</v>
      </c>
      <c r="Z32" s="126">
        <f t="shared" si="20"/>
        <v>2.290289417115798E-2</v>
      </c>
      <c r="AA32" s="126">
        <f t="shared" si="21"/>
        <v>0</v>
      </c>
      <c r="AB32" s="141">
        <f>'enter luc data here'!K34</f>
        <v>38038</v>
      </c>
      <c r="AC32" s="141">
        <f>'enter luc data here'!L34</f>
        <v>15739</v>
      </c>
      <c r="AD32" s="142">
        <f>'enter luc data here'!M34</f>
        <v>20670</v>
      </c>
      <c r="AE32" s="148">
        <f t="shared" si="22"/>
        <v>24815.666666666668</v>
      </c>
      <c r="AF32" s="149">
        <f t="shared" si="23"/>
        <v>6762.6736412293167</v>
      </c>
    </row>
    <row r="33" spans="1:32" x14ac:dyDescent="0.2">
      <c r="A33">
        <f>Setup!H16</f>
        <v>1000</v>
      </c>
      <c r="B33">
        <f>Setup!I16</f>
        <v>854</v>
      </c>
      <c r="C33" s="106">
        <f>'enter luc data here'!K46</f>
        <v>1.49</v>
      </c>
      <c r="D33" s="106">
        <f>'enter luc data here'!L46</f>
        <v>0.53</v>
      </c>
      <c r="E33" s="108">
        <f>'enter luc data here'!M46</f>
        <v>0.28999999999999998</v>
      </c>
      <c r="F33" s="106">
        <f t="shared" si="3"/>
        <v>0.77</v>
      </c>
      <c r="G33" s="108">
        <f t="shared" si="4"/>
        <v>0.36660605559646714</v>
      </c>
      <c r="H33" s="96">
        <f t="shared" si="31"/>
        <v>6.7727272727272725</v>
      </c>
      <c r="I33" s="96">
        <f t="shared" si="32"/>
        <v>2.4090909090909092</v>
      </c>
      <c r="J33" s="97">
        <f t="shared" si="33"/>
        <v>1.3181818181818181</v>
      </c>
      <c r="K33" s="96">
        <f t="shared" si="34"/>
        <v>3.5</v>
      </c>
      <c r="L33" s="97">
        <f t="shared" si="35"/>
        <v>1.6663911618021234</v>
      </c>
      <c r="M33" s="42">
        <f t="shared" si="26"/>
        <v>0.67553191489361697</v>
      </c>
      <c r="N33" s="42">
        <f t="shared" si="27"/>
        <v>0.16489361702127661</v>
      </c>
      <c r="O33" s="43">
        <f t="shared" si="28"/>
        <v>3.7234042553191474E-2</v>
      </c>
      <c r="P33" s="42">
        <f t="shared" si="29"/>
        <v>0.29255319148936171</v>
      </c>
      <c r="Q33" s="43">
        <f t="shared" si="30"/>
        <v>0.19500322106195064</v>
      </c>
      <c r="R33" s="62">
        <f>'enter cytotox data here'!K24</f>
        <v>0</v>
      </c>
      <c r="S33" s="62">
        <f>'enter cytotox data here'!L24</f>
        <v>0</v>
      </c>
      <c r="T33" s="63">
        <f>'enter cytotox data here'!M24</f>
        <v>0</v>
      </c>
      <c r="U33" s="76">
        <f t="shared" si="24"/>
        <v>0</v>
      </c>
      <c r="V33" s="77">
        <f t="shared" si="25"/>
        <v>0</v>
      </c>
      <c r="W33" s="53">
        <f t="shared" si="17"/>
        <v>2.290289417115798E-2</v>
      </c>
      <c r="X33" s="53">
        <f t="shared" si="18"/>
        <v>2.290289417115798E-2</v>
      </c>
      <c r="Y33" s="122">
        <f t="shared" si="19"/>
        <v>2.290289417115798E-2</v>
      </c>
      <c r="Z33" s="126">
        <f t="shared" si="20"/>
        <v>2.290289417115798E-2</v>
      </c>
      <c r="AA33" s="126">
        <f t="shared" si="21"/>
        <v>0</v>
      </c>
      <c r="AB33" s="141">
        <f>'enter luc data here'!K35</f>
        <v>40238</v>
      </c>
      <c r="AC33" s="141">
        <f>'enter luc data here'!L35</f>
        <v>22564</v>
      </c>
      <c r="AD33" s="142">
        <f>'enter luc data here'!M35</f>
        <v>32993</v>
      </c>
      <c r="AE33" s="148">
        <f t="shared" si="22"/>
        <v>31931.666666666668</v>
      </c>
      <c r="AF33" s="149">
        <f t="shared" si="23"/>
        <v>5129.5675689520276</v>
      </c>
    </row>
    <row r="34" spans="1:32" x14ac:dyDescent="0.2">
      <c r="A34">
        <f>Setup!H17</f>
        <v>3000</v>
      </c>
      <c r="B34">
        <f>Setup!I17</f>
        <v>854</v>
      </c>
      <c r="C34" s="106">
        <f>'enter luc data here'!K47</f>
        <v>1.35</v>
      </c>
      <c r="D34" s="106">
        <f>'enter luc data here'!L47</f>
        <v>0.31</v>
      </c>
      <c r="E34" s="108">
        <f>'enter luc data here'!M47</f>
        <v>0.21</v>
      </c>
      <c r="F34" s="106">
        <f t="shared" si="3"/>
        <v>0.62333333333333341</v>
      </c>
      <c r="G34" s="108">
        <f t="shared" si="4"/>
        <v>0.36447831820897725</v>
      </c>
      <c r="H34" s="96">
        <f t="shared" si="31"/>
        <v>6.1363636363636367</v>
      </c>
      <c r="I34" s="96">
        <f t="shared" si="32"/>
        <v>1.4090909090909092</v>
      </c>
      <c r="J34" s="97">
        <f t="shared" si="33"/>
        <v>0.95454545454545447</v>
      </c>
      <c r="K34" s="96">
        <f t="shared" si="34"/>
        <v>2.8333333333333335</v>
      </c>
      <c r="L34" s="97">
        <f t="shared" si="35"/>
        <v>1.656719628222624</v>
      </c>
      <c r="M34" s="42">
        <f t="shared" si="26"/>
        <v>0.60106382978723405</v>
      </c>
      <c r="N34" s="42">
        <f t="shared" si="27"/>
        <v>4.7872340425531908E-2</v>
      </c>
      <c r="O34" s="43">
        <f t="shared" si="28"/>
        <v>-5.319148936170217E-3</v>
      </c>
      <c r="P34" s="42">
        <f t="shared" si="29"/>
        <v>0.21453900709219856</v>
      </c>
      <c r="Q34" s="43">
        <f t="shared" si="30"/>
        <v>0.19387144585583896</v>
      </c>
      <c r="R34" s="62">
        <f>'enter cytotox data here'!K25</f>
        <v>0</v>
      </c>
      <c r="S34" s="62">
        <f>'enter cytotox data here'!L25</f>
        <v>0</v>
      </c>
      <c r="T34" s="63">
        <f>'enter cytotox data here'!M25</f>
        <v>0</v>
      </c>
      <c r="U34" s="76">
        <f t="shared" si="24"/>
        <v>0</v>
      </c>
      <c r="V34" s="77">
        <f t="shared" si="25"/>
        <v>0</v>
      </c>
      <c r="W34" s="53">
        <f t="shared" si="17"/>
        <v>2.290289417115798E-2</v>
      </c>
      <c r="X34" s="53">
        <f t="shared" si="18"/>
        <v>2.290289417115798E-2</v>
      </c>
      <c r="Y34" s="122">
        <f t="shared" si="19"/>
        <v>2.290289417115798E-2</v>
      </c>
      <c r="Z34" s="126">
        <f t="shared" si="20"/>
        <v>2.290289417115798E-2</v>
      </c>
      <c r="AA34" s="126">
        <f t="shared" si="21"/>
        <v>0</v>
      </c>
      <c r="AB34" s="141">
        <f>'enter luc data here'!K36</f>
        <v>28836</v>
      </c>
      <c r="AC34" s="141">
        <f>'enter luc data here'!L36</f>
        <v>41345</v>
      </c>
      <c r="AD34" s="142">
        <f>'enter luc data here'!M36</f>
        <v>21901</v>
      </c>
      <c r="AE34" s="148">
        <f t="shared" si="22"/>
        <v>30694</v>
      </c>
      <c r="AF34" s="149">
        <f t="shared" si="23"/>
        <v>5689.3586926237422</v>
      </c>
    </row>
    <row r="35" spans="1:32" s="82" customFormat="1" ht="16" thickBot="1" x14ac:dyDescent="0.25">
      <c r="A35" s="82">
        <f>Setup!H18</f>
        <v>10000</v>
      </c>
      <c r="B35" s="82">
        <f>Setup!I18</f>
        <v>854</v>
      </c>
      <c r="C35" s="111">
        <f>'enter luc data here'!K48</f>
        <v>0.21</v>
      </c>
      <c r="D35" s="111">
        <f>'enter luc data here'!L48</f>
        <v>0.37</v>
      </c>
      <c r="E35" s="112">
        <f>'enter luc data here'!M48</f>
        <v>0.04</v>
      </c>
      <c r="F35" s="111">
        <f t="shared" si="3"/>
        <v>0.20666666666666667</v>
      </c>
      <c r="G35" s="112">
        <f t="shared" si="4"/>
        <v>9.5277372853042983E-2</v>
      </c>
      <c r="H35" s="98">
        <f t="shared" si="31"/>
        <v>0.95454545454545447</v>
      </c>
      <c r="I35" s="99">
        <f t="shared" si="32"/>
        <v>1.6818181818181819</v>
      </c>
      <c r="J35" s="100">
        <f t="shared" si="33"/>
        <v>0.18181818181818182</v>
      </c>
      <c r="K35" s="99">
        <f t="shared" si="34"/>
        <v>0.93939393939393934</v>
      </c>
      <c r="L35" s="100">
        <f t="shared" si="35"/>
        <v>0.43307896751383201</v>
      </c>
      <c r="M35" s="83">
        <f t="shared" si="26"/>
        <v>-5.319148936170217E-3</v>
      </c>
      <c r="N35" s="83">
        <f t="shared" si="27"/>
        <v>7.9787234042553182E-2</v>
      </c>
      <c r="O35" s="84">
        <f t="shared" si="28"/>
        <v>-9.5744680851063815E-2</v>
      </c>
      <c r="P35" s="83">
        <f t="shared" si="29"/>
        <v>-7.0921985815602844E-3</v>
      </c>
      <c r="Q35" s="84">
        <f t="shared" si="30"/>
        <v>5.0679453645235635E-2</v>
      </c>
      <c r="R35" s="85">
        <f>'enter cytotox data here'!K26</f>
        <v>0</v>
      </c>
      <c r="S35" s="85">
        <f>'enter cytotox data here'!L26</f>
        <v>0</v>
      </c>
      <c r="T35" s="86">
        <f>'enter cytotox data here'!M26</f>
        <v>0</v>
      </c>
      <c r="U35" s="87">
        <f t="shared" si="24"/>
        <v>0</v>
      </c>
      <c r="V35" s="88">
        <f t="shared" si="25"/>
        <v>0</v>
      </c>
      <c r="W35" s="89">
        <f t="shared" si="17"/>
        <v>2.290289417115798E-2</v>
      </c>
      <c r="X35" s="89">
        <f t="shared" si="18"/>
        <v>2.290289417115798E-2</v>
      </c>
      <c r="Y35" s="124">
        <f t="shared" si="19"/>
        <v>2.290289417115798E-2</v>
      </c>
      <c r="Z35" s="128">
        <f t="shared" si="20"/>
        <v>2.290289417115798E-2</v>
      </c>
      <c r="AA35" s="128">
        <f t="shared" si="21"/>
        <v>0</v>
      </c>
      <c r="AB35" s="145">
        <f>'enter luc data here'!K37</f>
        <v>69597</v>
      </c>
      <c r="AC35" s="145">
        <f>'enter luc data here'!L37</f>
        <v>34681</v>
      </c>
      <c r="AD35" s="146">
        <f>'enter luc data here'!M37</f>
        <v>31660</v>
      </c>
      <c r="AE35" s="145">
        <f t="shared" si="22"/>
        <v>45312.666666666664</v>
      </c>
      <c r="AF35" s="152">
        <f t="shared" si="23"/>
        <v>12173.444381567248</v>
      </c>
    </row>
    <row r="36" spans="1:32" x14ac:dyDescent="0.2">
      <c r="A36">
        <f>Setup!B21</f>
        <v>3</v>
      </c>
      <c r="B36">
        <f>Setup!C21</f>
        <v>956</v>
      </c>
      <c r="C36" s="106">
        <f>'enter luc data here'!P41</f>
        <v>0.67</v>
      </c>
      <c r="D36" s="106">
        <f>'enter luc data here'!Q41</f>
        <v>0.27</v>
      </c>
      <c r="E36" s="108">
        <f>'enter luc data here'!R41</f>
        <v>0.27</v>
      </c>
      <c r="F36" s="106">
        <f t="shared" si="3"/>
        <v>0.40333333333333332</v>
      </c>
      <c r="G36" s="108">
        <f t="shared" si="4"/>
        <v>0.13333333333333336</v>
      </c>
      <c r="H36" s="96">
        <f t="shared" si="31"/>
        <v>3.0454545454545454</v>
      </c>
      <c r="I36" s="96">
        <f t="shared" si="32"/>
        <v>1.2272727272727273</v>
      </c>
      <c r="J36" s="97">
        <f t="shared" si="33"/>
        <v>1.2272727272727273</v>
      </c>
      <c r="K36" s="96">
        <f t="shared" si="34"/>
        <v>1.8333333333333333</v>
      </c>
      <c r="L36" s="97">
        <f t="shared" si="35"/>
        <v>0.60606060606060574</v>
      </c>
      <c r="M36" s="42">
        <f t="shared" si="26"/>
        <v>0.23936170212765959</v>
      </c>
      <c r="N36" s="42">
        <f t="shared" si="27"/>
        <v>2.6595744680851071E-2</v>
      </c>
      <c r="O36" s="43">
        <f t="shared" si="28"/>
        <v>2.6595744680851071E-2</v>
      </c>
      <c r="P36" s="42">
        <f t="shared" si="29"/>
        <v>9.7517730496453903E-2</v>
      </c>
      <c r="Q36" s="43">
        <f t="shared" si="30"/>
        <v>7.0921985815602856E-2</v>
      </c>
      <c r="R36" s="81">
        <f>'enter cytotox data here'!P19</f>
        <v>0</v>
      </c>
      <c r="S36" s="71">
        <f>'enter cytotox data here'!Q19</f>
        <v>0</v>
      </c>
      <c r="T36" s="63">
        <f>'enter cytotox data here'!R19</f>
        <v>0</v>
      </c>
      <c r="U36" s="76">
        <f t="shared" si="24"/>
        <v>0</v>
      </c>
      <c r="V36" s="77">
        <f t="shared" si="25"/>
        <v>0</v>
      </c>
      <c r="W36" s="55">
        <f t="shared" si="17"/>
        <v>2.290289417115798E-2</v>
      </c>
      <c r="X36" s="53">
        <f t="shared" si="18"/>
        <v>2.290289417115798E-2</v>
      </c>
      <c r="Y36" s="122">
        <f t="shared" si="19"/>
        <v>2.290289417115798E-2</v>
      </c>
      <c r="Z36" s="126">
        <f t="shared" si="20"/>
        <v>2.290289417115798E-2</v>
      </c>
      <c r="AA36" s="126">
        <f t="shared" si="21"/>
        <v>0</v>
      </c>
      <c r="AB36" s="141">
        <f>'enter luc data here'!P30</f>
        <v>19090</v>
      </c>
      <c r="AC36" s="141">
        <f>'enter luc data here'!Q30</f>
        <v>16377</v>
      </c>
      <c r="AD36" s="142">
        <f>'enter luc data here'!R30</f>
        <v>15152</v>
      </c>
      <c r="AE36" s="148">
        <f t="shared" si="22"/>
        <v>16873</v>
      </c>
      <c r="AF36" s="149">
        <f t="shared" si="23"/>
        <v>1163.5395710216878</v>
      </c>
    </row>
    <row r="37" spans="1:32" x14ac:dyDescent="0.2">
      <c r="A37">
        <f>Setup!B22</f>
        <v>10</v>
      </c>
      <c r="B37">
        <f>Setup!C22</f>
        <v>956</v>
      </c>
      <c r="C37" s="106">
        <f>'enter luc data here'!P42</f>
        <v>0.26</v>
      </c>
      <c r="D37" s="106">
        <f>'enter luc data here'!Q42</f>
        <v>0.15</v>
      </c>
      <c r="E37" s="108">
        <f>'enter luc data here'!R42</f>
        <v>0.31</v>
      </c>
      <c r="F37" s="106">
        <f t="shared" si="3"/>
        <v>0.24</v>
      </c>
      <c r="G37" s="108">
        <f t="shared" si="4"/>
        <v>4.7258156262526177E-2</v>
      </c>
      <c r="H37" s="96">
        <f t="shared" si="31"/>
        <v>1.1818181818181819</v>
      </c>
      <c r="I37" s="96">
        <f t="shared" si="32"/>
        <v>0.68181818181818177</v>
      </c>
      <c r="J37" s="97">
        <f t="shared" si="33"/>
        <v>1.4090909090909092</v>
      </c>
      <c r="K37" s="96">
        <f t="shared" si="34"/>
        <v>1.0909090909090911</v>
      </c>
      <c r="L37" s="97">
        <f t="shared" si="35"/>
        <v>0.21480980119330026</v>
      </c>
      <c r="M37" s="42">
        <f t="shared" si="26"/>
        <v>2.1276595744680854E-2</v>
      </c>
      <c r="N37" s="42">
        <f t="shared" si="27"/>
        <v>-3.7234042553191488E-2</v>
      </c>
      <c r="O37" s="43">
        <f t="shared" si="28"/>
        <v>4.7872340425531908E-2</v>
      </c>
      <c r="P37" s="42">
        <f t="shared" si="29"/>
        <v>1.0638297872340425E-2</v>
      </c>
      <c r="Q37" s="43">
        <f t="shared" si="30"/>
        <v>2.5137317160918129E-2</v>
      </c>
      <c r="R37" s="62">
        <f>'enter cytotox data here'!P20</f>
        <v>0</v>
      </c>
      <c r="S37" s="62">
        <f>'enter cytotox data here'!Q20</f>
        <v>0</v>
      </c>
      <c r="T37" s="63">
        <f>'enter cytotox data here'!R20</f>
        <v>0</v>
      </c>
      <c r="U37" s="76">
        <f t="shared" si="24"/>
        <v>0</v>
      </c>
      <c r="V37" s="77">
        <f t="shared" si="25"/>
        <v>0</v>
      </c>
      <c r="W37" s="55">
        <f t="shared" si="17"/>
        <v>2.290289417115798E-2</v>
      </c>
      <c r="X37" s="53">
        <f t="shared" si="18"/>
        <v>2.290289417115798E-2</v>
      </c>
      <c r="Y37" s="122">
        <f t="shared" si="19"/>
        <v>2.290289417115798E-2</v>
      </c>
      <c r="Z37" s="126">
        <f t="shared" si="20"/>
        <v>2.290289417115798E-2</v>
      </c>
      <c r="AA37" s="126">
        <f t="shared" si="21"/>
        <v>0</v>
      </c>
      <c r="AB37" s="141">
        <f>'enter luc data here'!P31</f>
        <v>22454</v>
      </c>
      <c r="AC37" s="141">
        <f>'enter luc data here'!Q31</f>
        <v>42446</v>
      </c>
      <c r="AD37" s="142">
        <f>'enter luc data here'!R31</f>
        <v>27063</v>
      </c>
      <c r="AE37" s="148">
        <f t="shared" si="22"/>
        <v>30654.333333333332</v>
      </c>
      <c r="AF37" s="149">
        <f t="shared" si="23"/>
        <v>6044.0955301664244</v>
      </c>
    </row>
    <row r="38" spans="1:32" x14ac:dyDescent="0.2">
      <c r="A38">
        <f>Setup!B23</f>
        <v>30</v>
      </c>
      <c r="B38">
        <f>Setup!C23</f>
        <v>956</v>
      </c>
      <c r="C38" s="106">
        <f>'enter luc data here'!P43</f>
        <v>0.15</v>
      </c>
      <c r="D38" s="106">
        <f>'enter luc data here'!Q43</f>
        <v>0.76</v>
      </c>
      <c r="E38" s="108">
        <f>'enter luc data here'!R43</f>
        <v>0.15</v>
      </c>
      <c r="F38" s="106">
        <f t="shared" si="3"/>
        <v>0.35333333333333333</v>
      </c>
      <c r="G38" s="108">
        <f t="shared" si="4"/>
        <v>0.20333333333333331</v>
      </c>
      <c r="H38" s="96">
        <f t="shared" si="31"/>
        <v>0.68181818181818177</v>
      </c>
      <c r="I38" s="96">
        <f t="shared" si="32"/>
        <v>3.4545454545454546</v>
      </c>
      <c r="J38" s="97">
        <f t="shared" si="33"/>
        <v>0.68181818181818177</v>
      </c>
      <c r="K38" s="96">
        <f t="shared" si="34"/>
        <v>1.6060606060606062</v>
      </c>
      <c r="L38" s="97">
        <f t="shared" si="35"/>
        <v>0.92424242424242442</v>
      </c>
      <c r="M38" s="42">
        <f t="shared" si="26"/>
        <v>-3.7234042553191488E-2</v>
      </c>
      <c r="N38" s="42">
        <f t="shared" si="27"/>
        <v>0.28723404255319152</v>
      </c>
      <c r="O38" s="43">
        <f t="shared" si="28"/>
        <v>-3.7234042553191488E-2</v>
      </c>
      <c r="P38" s="42">
        <f t="shared" si="29"/>
        <v>7.0921985815602842E-2</v>
      </c>
      <c r="Q38" s="43">
        <f t="shared" si="30"/>
        <v>0.10815602836879433</v>
      </c>
      <c r="R38" s="62">
        <f>'enter cytotox data here'!P21</f>
        <v>0</v>
      </c>
      <c r="S38" s="62">
        <f>'enter cytotox data here'!Q21</f>
        <v>0</v>
      </c>
      <c r="T38" s="63">
        <f>'enter cytotox data here'!R21</f>
        <v>0</v>
      </c>
      <c r="U38" s="76">
        <f t="shared" si="24"/>
        <v>0</v>
      </c>
      <c r="V38" s="77">
        <f t="shared" si="25"/>
        <v>0</v>
      </c>
      <c r="W38" s="53">
        <f t="shared" si="17"/>
        <v>2.290289417115798E-2</v>
      </c>
      <c r="X38" s="53">
        <f t="shared" si="18"/>
        <v>2.290289417115798E-2</v>
      </c>
      <c r="Y38" s="122">
        <f t="shared" si="19"/>
        <v>2.290289417115798E-2</v>
      </c>
      <c r="Z38" s="126">
        <f t="shared" si="20"/>
        <v>2.290289417115798E-2</v>
      </c>
      <c r="AA38" s="126">
        <f t="shared" si="21"/>
        <v>0</v>
      </c>
      <c r="AB38" s="141">
        <f>'enter luc data here'!P32</f>
        <v>38535</v>
      </c>
      <c r="AC38" s="141">
        <f>'enter luc data here'!Q32</f>
        <v>21040</v>
      </c>
      <c r="AD38" s="142">
        <f>'enter luc data here'!R32</f>
        <v>57156</v>
      </c>
      <c r="AE38" s="148">
        <f t="shared" si="22"/>
        <v>38910.333333333336</v>
      </c>
      <c r="AF38" s="149">
        <f t="shared" si="23"/>
        <v>10427.480046066315</v>
      </c>
    </row>
    <row r="39" spans="1:32" x14ac:dyDescent="0.2">
      <c r="A39">
        <f>Setup!B24</f>
        <v>100</v>
      </c>
      <c r="B39">
        <f>Setup!C24</f>
        <v>956</v>
      </c>
      <c r="C39" s="106">
        <f>'enter luc data here'!P44</f>
        <v>0.36</v>
      </c>
      <c r="D39" s="106">
        <f>'enter luc data here'!Q44</f>
        <v>0.22</v>
      </c>
      <c r="E39" s="108">
        <f>'enter luc data here'!R44</f>
        <v>0.14000000000000001</v>
      </c>
      <c r="F39" s="106">
        <f t="shared" si="3"/>
        <v>0.24</v>
      </c>
      <c r="G39" s="108">
        <f t="shared" si="4"/>
        <v>6.4291005073286389E-2</v>
      </c>
      <c r="H39" s="96">
        <f t="shared" si="31"/>
        <v>1.6363636363636362</v>
      </c>
      <c r="I39" s="96">
        <f t="shared" si="32"/>
        <v>1</v>
      </c>
      <c r="J39" s="97">
        <f t="shared" si="33"/>
        <v>0.63636363636363646</v>
      </c>
      <c r="K39" s="96">
        <f t="shared" si="34"/>
        <v>1.0909090909090908</v>
      </c>
      <c r="L39" s="97">
        <f t="shared" si="35"/>
        <v>0.2922318412422108</v>
      </c>
      <c r="M39" s="42">
        <f t="shared" si="26"/>
        <v>7.4468085106382961E-2</v>
      </c>
      <c r="N39" s="42">
        <f t="shared" si="27"/>
        <v>0</v>
      </c>
      <c r="O39" s="43">
        <f t="shared" si="28"/>
        <v>-4.2553191489361694E-2</v>
      </c>
      <c r="P39" s="42">
        <f t="shared" si="29"/>
        <v>1.0638297872340422E-2</v>
      </c>
      <c r="Q39" s="43">
        <f t="shared" si="30"/>
        <v>3.4197343124088488E-2</v>
      </c>
      <c r="R39" s="62">
        <f>'enter cytotox data here'!P22</f>
        <v>0</v>
      </c>
      <c r="S39" s="62">
        <f>'enter cytotox data here'!Q22</f>
        <v>0</v>
      </c>
      <c r="T39" s="63">
        <f>'enter cytotox data here'!R22</f>
        <v>0</v>
      </c>
      <c r="U39" s="76">
        <f t="shared" si="24"/>
        <v>0</v>
      </c>
      <c r="V39" s="77">
        <f t="shared" si="25"/>
        <v>0</v>
      </c>
      <c r="W39" s="53">
        <f t="shared" si="17"/>
        <v>2.290289417115798E-2</v>
      </c>
      <c r="X39" s="53">
        <f t="shared" si="18"/>
        <v>2.290289417115798E-2</v>
      </c>
      <c r="Y39" s="122">
        <f t="shared" si="19"/>
        <v>2.290289417115798E-2</v>
      </c>
      <c r="Z39" s="126">
        <f t="shared" si="20"/>
        <v>2.290289417115798E-2</v>
      </c>
      <c r="AA39" s="126">
        <f t="shared" si="21"/>
        <v>0</v>
      </c>
      <c r="AB39" s="141">
        <f>'enter luc data here'!P33</f>
        <v>20379</v>
      </c>
      <c r="AC39" s="141">
        <f>'enter luc data here'!Q33</f>
        <v>23465</v>
      </c>
      <c r="AD39" s="142">
        <f>'enter luc data here'!R33</f>
        <v>26680</v>
      </c>
      <c r="AE39" s="148">
        <f t="shared" si="22"/>
        <v>23508</v>
      </c>
      <c r="AF39" s="149">
        <f t="shared" si="23"/>
        <v>1819.0690842662721</v>
      </c>
    </row>
    <row r="40" spans="1:32" x14ac:dyDescent="0.2">
      <c r="A40">
        <f>Setup!B25</f>
        <v>300</v>
      </c>
      <c r="B40">
        <f>Setup!C25</f>
        <v>956</v>
      </c>
      <c r="C40" s="106">
        <f>'enter luc data here'!P45</f>
        <v>0.28999999999999998</v>
      </c>
      <c r="D40" s="106">
        <f>'enter luc data here'!Q45</f>
        <v>0.38</v>
      </c>
      <c r="E40" s="108">
        <f>'enter luc data here'!R45</f>
        <v>0.2</v>
      </c>
      <c r="F40" s="106">
        <f t="shared" si="3"/>
        <v>0.28999999999999998</v>
      </c>
      <c r="G40" s="108">
        <f t="shared" si="4"/>
        <v>5.1961524227066402E-2</v>
      </c>
      <c r="H40" s="96">
        <f t="shared" si="31"/>
        <v>1.3181818181818181</v>
      </c>
      <c r="I40" s="96">
        <f t="shared" si="32"/>
        <v>1.7272727272727273</v>
      </c>
      <c r="J40" s="97">
        <f t="shared" si="33"/>
        <v>0.90909090909090917</v>
      </c>
      <c r="K40" s="96">
        <f t="shared" si="34"/>
        <v>1.3181818181818181</v>
      </c>
      <c r="L40" s="97">
        <f t="shared" si="35"/>
        <v>0.23618874648666499</v>
      </c>
      <c r="M40" s="42">
        <f t="shared" si="26"/>
        <v>3.7234042553191474E-2</v>
      </c>
      <c r="N40" s="42">
        <f t="shared" si="27"/>
        <v>8.5106382978723402E-2</v>
      </c>
      <c r="O40" s="43">
        <f t="shared" si="28"/>
        <v>-1.063829787234042E-2</v>
      </c>
      <c r="P40" s="42">
        <f t="shared" si="29"/>
        <v>3.7234042553191488E-2</v>
      </c>
      <c r="Q40" s="43">
        <f t="shared" si="30"/>
        <v>2.7639108631418254E-2</v>
      </c>
      <c r="R40" s="62">
        <f>'enter cytotox data here'!P23</f>
        <v>0</v>
      </c>
      <c r="S40" s="62">
        <f>'enter cytotox data here'!Q23</f>
        <v>0</v>
      </c>
      <c r="T40" s="63">
        <f>'enter cytotox data here'!R23</f>
        <v>0</v>
      </c>
      <c r="U40" s="76">
        <f t="shared" si="24"/>
        <v>0</v>
      </c>
      <c r="V40" s="77">
        <f t="shared" si="25"/>
        <v>0</v>
      </c>
      <c r="W40" s="53">
        <f t="shared" si="17"/>
        <v>2.290289417115798E-2</v>
      </c>
      <c r="X40" s="53">
        <f t="shared" si="18"/>
        <v>2.290289417115798E-2</v>
      </c>
      <c r="Y40" s="122">
        <f t="shared" si="19"/>
        <v>2.290289417115798E-2</v>
      </c>
      <c r="Z40" s="126">
        <f t="shared" si="20"/>
        <v>2.290289417115798E-2</v>
      </c>
      <c r="AA40" s="126">
        <f t="shared" si="21"/>
        <v>0</v>
      </c>
      <c r="AB40" s="141">
        <f>'enter luc data here'!P34</f>
        <v>32028</v>
      </c>
      <c r="AC40" s="141">
        <f>'enter luc data here'!Q34</f>
        <v>15687</v>
      </c>
      <c r="AD40" s="142">
        <f>'enter luc data here'!R34</f>
        <v>29484</v>
      </c>
      <c r="AE40" s="148">
        <f t="shared" si="22"/>
        <v>25733</v>
      </c>
      <c r="AF40" s="149">
        <f t="shared" si="23"/>
        <v>5076.4019738393454</v>
      </c>
    </row>
    <row r="41" spans="1:32" x14ac:dyDescent="0.2">
      <c r="A41">
        <f>Setup!B26</f>
        <v>1000</v>
      </c>
      <c r="B41">
        <f>Setup!C26</f>
        <v>956</v>
      </c>
      <c r="C41" s="106">
        <f>'enter luc data here'!P46</f>
        <v>0.49</v>
      </c>
      <c r="D41" s="106">
        <f>'enter luc data here'!Q46</f>
        <v>0.54</v>
      </c>
      <c r="E41" s="108">
        <f>'enter luc data here'!R46</f>
        <v>0.24</v>
      </c>
      <c r="F41" s="106">
        <f t="shared" si="3"/>
        <v>0.42333333333333334</v>
      </c>
      <c r="G41" s="108">
        <f t="shared" si="4"/>
        <v>9.2796072713833791E-2</v>
      </c>
      <c r="H41" s="96">
        <f t="shared" si="31"/>
        <v>2.2272727272727271</v>
      </c>
      <c r="I41" s="96">
        <f t="shared" si="32"/>
        <v>2.4545454545454546</v>
      </c>
      <c r="J41" s="97">
        <f t="shared" si="33"/>
        <v>1.0909090909090908</v>
      </c>
      <c r="K41" s="96">
        <f t="shared" si="34"/>
        <v>1.9242424242424241</v>
      </c>
      <c r="L41" s="97">
        <f t="shared" si="35"/>
        <v>0.42180033051742571</v>
      </c>
      <c r="M41" s="42">
        <f t="shared" si="26"/>
        <v>0.14361702127659576</v>
      </c>
      <c r="N41" s="42">
        <f t="shared" si="27"/>
        <v>0.17021276595744683</v>
      </c>
      <c r="O41" s="43">
        <f t="shared" si="28"/>
        <v>1.063829787234042E-2</v>
      </c>
      <c r="P41" s="42">
        <f t="shared" si="29"/>
        <v>0.10815602836879434</v>
      </c>
      <c r="Q41" s="43">
        <f t="shared" si="30"/>
        <v>4.9359613145656213E-2</v>
      </c>
      <c r="R41" s="62">
        <f>'enter cytotox data here'!P24</f>
        <v>0</v>
      </c>
      <c r="S41" s="62">
        <f>'enter cytotox data here'!Q24</f>
        <v>0</v>
      </c>
      <c r="T41" s="63">
        <f>'enter cytotox data here'!R24</f>
        <v>0</v>
      </c>
      <c r="U41" s="76">
        <f t="shared" si="24"/>
        <v>0</v>
      </c>
      <c r="V41" s="77">
        <f t="shared" si="25"/>
        <v>0</v>
      </c>
      <c r="W41" s="53">
        <f t="shared" si="17"/>
        <v>2.290289417115798E-2</v>
      </c>
      <c r="X41" s="53">
        <f t="shared" si="18"/>
        <v>2.290289417115798E-2</v>
      </c>
      <c r="Y41" s="122">
        <f t="shared" si="19"/>
        <v>2.290289417115798E-2</v>
      </c>
      <c r="Z41" s="126">
        <f t="shared" si="20"/>
        <v>2.290289417115798E-2</v>
      </c>
      <c r="AA41" s="126">
        <f t="shared" si="21"/>
        <v>0</v>
      </c>
      <c r="AB41" s="141">
        <f>'enter luc data here'!P35</f>
        <v>24191</v>
      </c>
      <c r="AC41" s="141">
        <f>'enter luc data here'!Q35</f>
        <v>15625</v>
      </c>
      <c r="AD41" s="142">
        <f>'enter luc data here'!R35</f>
        <v>20190</v>
      </c>
      <c r="AE41" s="148">
        <f t="shared" si="22"/>
        <v>20002</v>
      </c>
      <c r="AF41" s="149">
        <f t="shared" si="23"/>
        <v>2474.577202944643</v>
      </c>
    </row>
    <row r="42" spans="1:32" x14ac:dyDescent="0.2">
      <c r="A42">
        <f>Setup!B27</f>
        <v>3000</v>
      </c>
      <c r="B42">
        <f>Setup!C27</f>
        <v>956</v>
      </c>
      <c r="C42" s="106">
        <f>'enter luc data here'!P47</f>
        <v>0.62</v>
      </c>
      <c r="D42" s="106">
        <f>'enter luc data here'!Q47</f>
        <v>0.44</v>
      </c>
      <c r="E42" s="108">
        <f>'enter luc data here'!R47</f>
        <v>0.28999999999999998</v>
      </c>
      <c r="F42" s="106">
        <f t="shared" si="3"/>
        <v>0.45</v>
      </c>
      <c r="G42" s="108">
        <f t="shared" si="4"/>
        <v>9.5393920141694552E-2</v>
      </c>
      <c r="H42" s="96">
        <f t="shared" si="31"/>
        <v>2.8181818181818183</v>
      </c>
      <c r="I42" s="96">
        <f t="shared" si="32"/>
        <v>2</v>
      </c>
      <c r="J42" s="97">
        <f t="shared" si="33"/>
        <v>1.3181818181818181</v>
      </c>
      <c r="K42" s="96">
        <f t="shared" si="34"/>
        <v>2.0454545454545454</v>
      </c>
      <c r="L42" s="97">
        <f t="shared" si="35"/>
        <v>0.43360872791679328</v>
      </c>
      <c r="M42" s="42">
        <f t="shared" si="26"/>
        <v>0.21276595744680851</v>
      </c>
      <c r="N42" s="42">
        <f t="shared" si="27"/>
        <v>0.11702127659574467</v>
      </c>
      <c r="O42" s="43">
        <f t="shared" si="28"/>
        <v>3.7234042553191474E-2</v>
      </c>
      <c r="P42" s="42">
        <f t="shared" si="29"/>
        <v>0.12234042553191488</v>
      </c>
      <c r="Q42" s="43">
        <f t="shared" si="30"/>
        <v>5.0741446883880097E-2</v>
      </c>
      <c r="R42" s="62">
        <f>'enter cytotox data here'!P25</f>
        <v>0</v>
      </c>
      <c r="S42" s="62">
        <f>'enter cytotox data here'!Q25</f>
        <v>0</v>
      </c>
      <c r="T42" s="63">
        <f>'enter cytotox data here'!R25</f>
        <v>0</v>
      </c>
      <c r="U42" s="76">
        <f t="shared" si="24"/>
        <v>0</v>
      </c>
      <c r="V42" s="77">
        <f t="shared" si="25"/>
        <v>0</v>
      </c>
      <c r="W42" s="53">
        <f t="shared" si="17"/>
        <v>2.290289417115798E-2</v>
      </c>
      <c r="X42" s="53">
        <f t="shared" si="18"/>
        <v>2.290289417115798E-2</v>
      </c>
      <c r="Y42" s="122">
        <f t="shared" si="19"/>
        <v>2.290289417115798E-2</v>
      </c>
      <c r="Z42" s="126">
        <f t="shared" si="20"/>
        <v>2.290289417115798E-2</v>
      </c>
      <c r="AA42" s="126">
        <f t="shared" si="21"/>
        <v>0</v>
      </c>
      <c r="AB42" s="141">
        <f>'enter luc data here'!P36</f>
        <v>27621</v>
      </c>
      <c r="AC42" s="141">
        <f>'enter luc data here'!Q36</f>
        <v>41467</v>
      </c>
      <c r="AD42" s="142">
        <f>'enter luc data here'!R36</f>
        <v>29335</v>
      </c>
      <c r="AE42" s="148">
        <f t="shared" si="22"/>
        <v>32807.666666666664</v>
      </c>
      <c r="AF42" s="149">
        <f t="shared" si="23"/>
        <v>4357.8469199568899</v>
      </c>
    </row>
    <row r="43" spans="1:32" s="10" customFormat="1" x14ac:dyDescent="0.2">
      <c r="A43" s="10">
        <f>Setup!B28</f>
        <v>10000</v>
      </c>
      <c r="B43" s="10">
        <f>Setup!C28</f>
        <v>956</v>
      </c>
      <c r="C43" s="109">
        <f>'enter luc data here'!P48</f>
        <v>0.43</v>
      </c>
      <c r="D43" s="109">
        <f>'enter luc data here'!Q48</f>
        <v>0.47</v>
      </c>
      <c r="E43" s="110">
        <f>'enter luc data here'!R48</f>
        <v>1.31</v>
      </c>
      <c r="F43" s="109">
        <f t="shared" si="3"/>
        <v>0.73666666666666669</v>
      </c>
      <c r="G43" s="110">
        <f t="shared" si="4"/>
        <v>0.28689913055133354</v>
      </c>
      <c r="H43" s="101">
        <f t="shared" si="31"/>
        <v>1.9545454545454546</v>
      </c>
      <c r="I43" s="102">
        <f t="shared" si="32"/>
        <v>2.1363636363636362</v>
      </c>
      <c r="J43" s="103">
        <f t="shared" si="33"/>
        <v>5.954545454545455</v>
      </c>
      <c r="K43" s="102">
        <f t="shared" si="34"/>
        <v>3.3484848484848491</v>
      </c>
      <c r="L43" s="103">
        <f t="shared" si="35"/>
        <v>1.3040869570515159</v>
      </c>
      <c r="M43" s="44">
        <f t="shared" si="26"/>
        <v>0.11170212765957446</v>
      </c>
      <c r="N43" s="44">
        <f t="shared" si="27"/>
        <v>0.13297872340425529</v>
      </c>
      <c r="O43" s="45">
        <f t="shared" si="28"/>
        <v>0.57978723404255317</v>
      </c>
      <c r="P43" s="44">
        <f t="shared" si="29"/>
        <v>0.27482269503546097</v>
      </c>
      <c r="Q43" s="45">
        <f t="shared" si="30"/>
        <v>0.1526059205060285</v>
      </c>
      <c r="R43" s="64">
        <f>'enter cytotox data here'!P26</f>
        <v>0</v>
      </c>
      <c r="S43" s="64">
        <f>'enter cytotox data here'!Q26</f>
        <v>0</v>
      </c>
      <c r="T43" s="65">
        <f>'enter cytotox data here'!R26</f>
        <v>0</v>
      </c>
      <c r="U43" s="78">
        <f t="shared" si="24"/>
        <v>0</v>
      </c>
      <c r="V43" s="79">
        <f t="shared" si="25"/>
        <v>0</v>
      </c>
      <c r="W43" s="54">
        <f t="shared" si="17"/>
        <v>2.290289417115798E-2</v>
      </c>
      <c r="X43" s="54">
        <f t="shared" si="18"/>
        <v>2.290289417115798E-2</v>
      </c>
      <c r="Y43" s="123">
        <f t="shared" si="19"/>
        <v>2.290289417115798E-2</v>
      </c>
      <c r="Z43" s="127">
        <f t="shared" si="20"/>
        <v>2.290289417115798E-2</v>
      </c>
      <c r="AA43" s="127">
        <f t="shared" si="21"/>
        <v>0</v>
      </c>
      <c r="AB43" s="143">
        <f>'enter luc data here'!P37</f>
        <v>16839</v>
      </c>
      <c r="AC43" s="143">
        <f>'enter luc data here'!Q37</f>
        <v>16889</v>
      </c>
      <c r="AD43" s="144">
        <f>'enter luc data here'!R37</f>
        <v>30789</v>
      </c>
      <c r="AE43" s="143">
        <f t="shared" si="22"/>
        <v>21505.666666666668</v>
      </c>
      <c r="AF43" s="151">
        <f t="shared" si="23"/>
        <v>4641.6891082641241</v>
      </c>
    </row>
    <row r="44" spans="1:32" x14ac:dyDescent="0.2">
      <c r="A44">
        <f>Setup!D21</f>
        <v>3</v>
      </c>
      <c r="B44">
        <f>Setup!E21</f>
        <v>863</v>
      </c>
      <c r="C44" s="106">
        <f>'enter luc data here'!S41</f>
        <v>0.22</v>
      </c>
      <c r="D44" s="106">
        <f>'enter luc data here'!T41</f>
        <v>0.22</v>
      </c>
      <c r="E44" s="108">
        <f>'enter luc data here'!U41</f>
        <v>0.15</v>
      </c>
      <c r="F44" s="106">
        <f t="shared" si="3"/>
        <v>0.19666666666666666</v>
      </c>
      <c r="G44" s="108">
        <f t="shared" si="4"/>
        <v>2.3333333333333338E-2</v>
      </c>
      <c r="H44" s="96">
        <f t="shared" si="31"/>
        <v>1</v>
      </c>
      <c r="I44" s="96">
        <f t="shared" si="32"/>
        <v>1</v>
      </c>
      <c r="J44" s="97">
        <f t="shared" si="33"/>
        <v>0.68181818181818177</v>
      </c>
      <c r="K44" s="96">
        <f t="shared" si="34"/>
        <v>0.89393939393939392</v>
      </c>
      <c r="L44" s="97">
        <f t="shared" si="35"/>
        <v>0.1060606060606062</v>
      </c>
      <c r="M44" s="42">
        <f t="shared" si="26"/>
        <v>0</v>
      </c>
      <c r="N44" s="42">
        <f t="shared" si="27"/>
        <v>0</v>
      </c>
      <c r="O44" s="43">
        <f t="shared" si="28"/>
        <v>-3.7234042553191488E-2</v>
      </c>
      <c r="P44" s="42">
        <f t="shared" si="29"/>
        <v>-1.2411347517730495E-2</v>
      </c>
      <c r="Q44" s="43">
        <f t="shared" si="30"/>
        <v>1.2411347517730495E-2</v>
      </c>
      <c r="R44" s="66">
        <f>'enter cytotox data here'!S19</f>
        <v>0</v>
      </c>
      <c r="S44" s="67">
        <f>'enter cytotox data here'!T19</f>
        <v>0</v>
      </c>
      <c r="T44" s="68">
        <f>'enter cytotox data here'!U19</f>
        <v>0</v>
      </c>
      <c r="U44" s="76">
        <f t="shared" si="24"/>
        <v>0</v>
      </c>
      <c r="V44" s="77">
        <f t="shared" si="25"/>
        <v>0</v>
      </c>
      <c r="W44" s="55">
        <f t="shared" si="17"/>
        <v>2.290289417115798E-2</v>
      </c>
      <c r="X44" s="53">
        <f t="shared" si="18"/>
        <v>2.290289417115798E-2</v>
      </c>
      <c r="Y44" s="122">
        <f t="shared" si="19"/>
        <v>2.290289417115798E-2</v>
      </c>
      <c r="Z44" s="126">
        <f t="shared" si="20"/>
        <v>2.290289417115798E-2</v>
      </c>
      <c r="AA44" s="126">
        <f t="shared" si="21"/>
        <v>0</v>
      </c>
      <c r="AB44" s="141">
        <f>'enter luc data here'!S30</f>
        <v>12346</v>
      </c>
      <c r="AC44" s="141">
        <f>'enter luc data here'!T30</f>
        <v>22585</v>
      </c>
      <c r="AD44" s="142">
        <f>'enter luc data here'!U30</f>
        <v>41980</v>
      </c>
      <c r="AE44" s="148">
        <f t="shared" si="22"/>
        <v>25637</v>
      </c>
      <c r="AF44" s="149">
        <f t="shared" si="23"/>
        <v>8689.6397508757527</v>
      </c>
    </row>
    <row r="45" spans="1:32" x14ac:dyDescent="0.2">
      <c r="A45">
        <f>Setup!D22</f>
        <v>10</v>
      </c>
      <c r="B45">
        <f>Setup!E22</f>
        <v>863</v>
      </c>
      <c r="C45" s="106">
        <f>'enter luc data here'!S42</f>
        <v>0.13</v>
      </c>
      <c r="D45" s="106">
        <f>'enter luc data here'!T42</f>
        <v>0.22</v>
      </c>
      <c r="E45" s="108">
        <f>'enter luc data here'!U42</f>
        <v>0.16</v>
      </c>
      <c r="F45" s="106">
        <f t="shared" si="3"/>
        <v>0.17</v>
      </c>
      <c r="G45" s="108">
        <f t="shared" si="4"/>
        <v>2.645751311064589E-2</v>
      </c>
      <c r="H45" s="96">
        <f t="shared" si="31"/>
        <v>0.59090909090909094</v>
      </c>
      <c r="I45" s="96">
        <f t="shared" si="32"/>
        <v>1</v>
      </c>
      <c r="J45" s="97">
        <f t="shared" si="33"/>
        <v>0.72727272727272729</v>
      </c>
      <c r="K45" s="96">
        <f t="shared" si="34"/>
        <v>0.77272727272727282</v>
      </c>
      <c r="L45" s="97">
        <f t="shared" si="35"/>
        <v>0.12026142323020854</v>
      </c>
      <c r="M45" s="42">
        <f t="shared" si="26"/>
        <v>-4.7872340425531908E-2</v>
      </c>
      <c r="N45" s="42">
        <f t="shared" si="27"/>
        <v>0</v>
      </c>
      <c r="O45" s="43">
        <f t="shared" si="28"/>
        <v>-3.1914893617021274E-2</v>
      </c>
      <c r="P45" s="42">
        <f t="shared" si="29"/>
        <v>-2.6595744680851061E-2</v>
      </c>
      <c r="Q45" s="43">
        <f t="shared" si="30"/>
        <v>1.4073145271620163E-2</v>
      </c>
      <c r="R45" s="62">
        <f>'enter cytotox data here'!S20</f>
        <v>0</v>
      </c>
      <c r="S45" s="62">
        <f>'enter cytotox data here'!T20</f>
        <v>0</v>
      </c>
      <c r="T45" s="63">
        <f>'enter cytotox data here'!U20</f>
        <v>0</v>
      </c>
      <c r="U45" s="76">
        <f t="shared" si="24"/>
        <v>0</v>
      </c>
      <c r="V45" s="77">
        <f t="shared" si="25"/>
        <v>0</v>
      </c>
      <c r="W45" s="55">
        <f t="shared" si="17"/>
        <v>2.290289417115798E-2</v>
      </c>
      <c r="X45" s="53">
        <f t="shared" si="18"/>
        <v>2.290289417115798E-2</v>
      </c>
      <c r="Y45" s="122">
        <f t="shared" si="19"/>
        <v>2.290289417115798E-2</v>
      </c>
      <c r="Z45" s="126">
        <f t="shared" si="20"/>
        <v>2.290289417115798E-2</v>
      </c>
      <c r="AA45" s="126">
        <f t="shared" si="21"/>
        <v>0</v>
      </c>
      <c r="AB45" s="141">
        <f>'enter luc data here'!S31</f>
        <v>26299</v>
      </c>
      <c r="AC45" s="141">
        <f>'enter luc data here'!T31</f>
        <v>14682</v>
      </c>
      <c r="AD45" s="142">
        <f>'enter luc data here'!U31</f>
        <v>47136</v>
      </c>
      <c r="AE45" s="148">
        <f t="shared" si="22"/>
        <v>29372.333333333332</v>
      </c>
      <c r="AF45" s="149">
        <f t="shared" si="23"/>
        <v>9493.8499800894497</v>
      </c>
    </row>
    <row r="46" spans="1:32" x14ac:dyDescent="0.2">
      <c r="A46">
        <f>Setup!D23</f>
        <v>30</v>
      </c>
      <c r="B46">
        <f>Setup!E23</f>
        <v>863</v>
      </c>
      <c r="C46" s="106">
        <f>'enter luc data here'!S43</f>
        <v>0.36</v>
      </c>
      <c r="D46" s="106">
        <f>'enter luc data here'!T43</f>
        <v>0.11</v>
      </c>
      <c r="E46" s="108">
        <f>'enter luc data here'!U43</f>
        <v>0.11</v>
      </c>
      <c r="F46" s="106">
        <f t="shared" si="3"/>
        <v>0.19333333333333333</v>
      </c>
      <c r="G46" s="108">
        <f t="shared" si="4"/>
        <v>8.3333333333333343E-2</v>
      </c>
      <c r="H46" s="96">
        <f t="shared" si="31"/>
        <v>1.6363636363636362</v>
      </c>
      <c r="I46" s="96">
        <f t="shared" si="32"/>
        <v>0.5</v>
      </c>
      <c r="J46" s="97">
        <f t="shared" si="33"/>
        <v>0.5</v>
      </c>
      <c r="K46" s="96">
        <f t="shared" si="34"/>
        <v>0.87878787878787878</v>
      </c>
      <c r="L46" s="97">
        <f t="shared" si="35"/>
        <v>0.37878787878787873</v>
      </c>
      <c r="M46" s="42">
        <f t="shared" si="26"/>
        <v>7.4468085106382961E-2</v>
      </c>
      <c r="N46" s="42">
        <f t="shared" si="27"/>
        <v>-5.8510638297872335E-2</v>
      </c>
      <c r="O46" s="43">
        <f t="shared" si="28"/>
        <v>-5.8510638297872335E-2</v>
      </c>
      <c r="P46" s="42">
        <f t="shared" si="29"/>
        <v>-1.4184397163120569E-2</v>
      </c>
      <c r="Q46" s="43">
        <f t="shared" si="30"/>
        <v>4.4326241134751768E-2</v>
      </c>
      <c r="R46" s="62">
        <f>'enter cytotox data here'!S21</f>
        <v>0</v>
      </c>
      <c r="S46" s="62">
        <f>'enter cytotox data here'!T21</f>
        <v>0</v>
      </c>
      <c r="T46" s="63">
        <f>'enter cytotox data here'!U21</f>
        <v>0</v>
      </c>
      <c r="U46" s="76">
        <f t="shared" si="24"/>
        <v>0</v>
      </c>
      <c r="V46" s="77">
        <f t="shared" si="25"/>
        <v>0</v>
      </c>
      <c r="W46" s="53">
        <f t="shared" si="17"/>
        <v>2.290289417115798E-2</v>
      </c>
      <c r="X46" s="53">
        <f t="shared" si="18"/>
        <v>2.290289417115798E-2</v>
      </c>
      <c r="Y46" s="122">
        <f t="shared" si="19"/>
        <v>2.290289417115798E-2</v>
      </c>
      <c r="Z46" s="126">
        <f t="shared" si="20"/>
        <v>2.290289417115798E-2</v>
      </c>
      <c r="AA46" s="126">
        <f t="shared" si="21"/>
        <v>0</v>
      </c>
      <c r="AB46" s="141">
        <f>'enter luc data here'!S32</f>
        <v>29141</v>
      </c>
      <c r="AC46" s="141">
        <f>'enter luc data here'!T32</f>
        <v>27890</v>
      </c>
      <c r="AD46" s="142">
        <f>'enter luc data here'!U32</f>
        <v>30946</v>
      </c>
      <c r="AE46" s="148">
        <f t="shared" si="22"/>
        <v>29325.666666666668</v>
      </c>
      <c r="AF46" s="149">
        <f t="shared" si="23"/>
        <v>887.01002123864305</v>
      </c>
    </row>
    <row r="47" spans="1:32" x14ac:dyDescent="0.2">
      <c r="A47">
        <f>Setup!D24</f>
        <v>100</v>
      </c>
      <c r="B47">
        <f>Setup!E24</f>
        <v>863</v>
      </c>
      <c r="C47" s="106">
        <f>'enter luc data here'!S44</f>
        <v>0.19</v>
      </c>
      <c r="D47" s="106">
        <f>'enter luc data here'!T44</f>
        <v>0.18</v>
      </c>
      <c r="E47" s="108">
        <f>'enter luc data here'!U44</f>
        <v>0.05</v>
      </c>
      <c r="F47" s="106">
        <f t="shared" si="3"/>
        <v>0.13999999999999999</v>
      </c>
      <c r="G47" s="108">
        <f t="shared" si="4"/>
        <v>4.5092497528228977E-2</v>
      </c>
      <c r="H47" s="96">
        <f t="shared" si="31"/>
        <v>0.86363636363636365</v>
      </c>
      <c r="I47" s="96">
        <f t="shared" si="32"/>
        <v>0.81818181818181812</v>
      </c>
      <c r="J47" s="97">
        <f t="shared" si="33"/>
        <v>0.22727272727272729</v>
      </c>
      <c r="K47" s="96">
        <f t="shared" si="34"/>
        <v>0.63636363636363635</v>
      </c>
      <c r="L47" s="97">
        <f t="shared" si="35"/>
        <v>0.20496589785558608</v>
      </c>
      <c r="M47" s="42">
        <f t="shared" si="26"/>
        <v>-1.5957446808510637E-2</v>
      </c>
      <c r="N47" s="42">
        <f t="shared" si="27"/>
        <v>-2.1276595744680854E-2</v>
      </c>
      <c r="O47" s="43">
        <f t="shared" si="28"/>
        <v>-9.0425531914893609E-2</v>
      </c>
      <c r="P47" s="42">
        <f t="shared" si="29"/>
        <v>-4.2553191489361701E-2</v>
      </c>
      <c r="Q47" s="43">
        <f t="shared" si="30"/>
        <v>2.3985371025653689E-2</v>
      </c>
      <c r="R47" s="62">
        <f>'enter cytotox data here'!S22</f>
        <v>0</v>
      </c>
      <c r="S47" s="62">
        <f>'enter cytotox data here'!T22</f>
        <v>0</v>
      </c>
      <c r="T47" s="63">
        <f>'enter cytotox data here'!U22</f>
        <v>0</v>
      </c>
      <c r="U47" s="76">
        <f t="shared" si="24"/>
        <v>0</v>
      </c>
      <c r="V47" s="77">
        <f t="shared" si="25"/>
        <v>0</v>
      </c>
      <c r="W47" s="53">
        <f t="shared" si="17"/>
        <v>2.290289417115798E-2</v>
      </c>
      <c r="X47" s="53">
        <f t="shared" si="18"/>
        <v>2.290289417115798E-2</v>
      </c>
      <c r="Y47" s="122">
        <f t="shared" si="19"/>
        <v>2.290289417115798E-2</v>
      </c>
      <c r="Z47" s="126">
        <f t="shared" si="20"/>
        <v>2.290289417115798E-2</v>
      </c>
      <c r="AA47" s="126">
        <f t="shared" si="21"/>
        <v>0</v>
      </c>
      <c r="AB47" s="141">
        <f>'enter luc data here'!S33</f>
        <v>28553</v>
      </c>
      <c r="AC47" s="141">
        <f>'enter luc data here'!T33</f>
        <v>15607</v>
      </c>
      <c r="AD47" s="142">
        <f>'enter luc data here'!U33</f>
        <v>34630</v>
      </c>
      <c r="AE47" s="148">
        <f t="shared" si="22"/>
        <v>26263.333333333332</v>
      </c>
      <c r="AF47" s="149">
        <f t="shared" si="23"/>
        <v>5609.5324324858957</v>
      </c>
    </row>
    <row r="48" spans="1:32" x14ac:dyDescent="0.2">
      <c r="A48">
        <f>Setup!D25</f>
        <v>300</v>
      </c>
      <c r="B48">
        <f>Setup!E25</f>
        <v>863</v>
      </c>
      <c r="C48" s="106">
        <f>'enter luc data here'!S45</f>
        <v>0.51</v>
      </c>
      <c r="D48" s="106">
        <f>'enter luc data here'!T45</f>
        <v>0.24</v>
      </c>
      <c r="E48" s="108">
        <f>'enter luc data here'!U45</f>
        <v>0.1</v>
      </c>
      <c r="F48" s="106">
        <f t="shared" si="3"/>
        <v>0.28333333333333333</v>
      </c>
      <c r="G48" s="108">
        <f t="shared" si="4"/>
        <v>0.12032363765186697</v>
      </c>
      <c r="H48" s="96">
        <f t="shared" si="31"/>
        <v>2.3181818181818183</v>
      </c>
      <c r="I48" s="96">
        <f t="shared" si="32"/>
        <v>1.0909090909090908</v>
      </c>
      <c r="J48" s="97">
        <f t="shared" si="33"/>
        <v>0.45454545454545459</v>
      </c>
      <c r="K48" s="96">
        <f t="shared" si="34"/>
        <v>1.2878787878787878</v>
      </c>
      <c r="L48" s="97">
        <f t="shared" si="35"/>
        <v>0.54692562569030434</v>
      </c>
      <c r="M48" s="42">
        <f t="shared" si="26"/>
        <v>0.15425531914893617</v>
      </c>
      <c r="N48" s="42">
        <f t="shared" si="27"/>
        <v>1.063829787234042E-2</v>
      </c>
      <c r="O48" s="43">
        <f t="shared" si="28"/>
        <v>-6.3829787234042548E-2</v>
      </c>
      <c r="P48" s="42">
        <f t="shared" si="29"/>
        <v>3.3687943262411348E-2</v>
      </c>
      <c r="Q48" s="43">
        <f t="shared" si="30"/>
        <v>6.400193492120583E-2</v>
      </c>
      <c r="R48" s="62">
        <f>'enter cytotox data here'!S23</f>
        <v>0</v>
      </c>
      <c r="S48" s="62">
        <f>'enter cytotox data here'!T23</f>
        <v>0</v>
      </c>
      <c r="T48" s="63">
        <f>'enter cytotox data here'!U23</f>
        <v>0</v>
      </c>
      <c r="U48" s="76">
        <f t="shared" si="24"/>
        <v>0</v>
      </c>
      <c r="V48" s="77">
        <f t="shared" si="25"/>
        <v>0</v>
      </c>
      <c r="W48" s="53">
        <f t="shared" si="17"/>
        <v>2.290289417115798E-2</v>
      </c>
      <c r="X48" s="53">
        <f t="shared" si="18"/>
        <v>2.290289417115798E-2</v>
      </c>
      <c r="Y48" s="122">
        <f t="shared" si="19"/>
        <v>2.290289417115798E-2</v>
      </c>
      <c r="Z48" s="126">
        <f t="shared" si="20"/>
        <v>2.290289417115798E-2</v>
      </c>
      <c r="AA48" s="126">
        <f t="shared" si="21"/>
        <v>0</v>
      </c>
      <c r="AB48" s="141">
        <f>'enter luc data here'!S34</f>
        <v>25276</v>
      </c>
      <c r="AC48" s="141">
        <f>'enter luc data here'!T34</f>
        <v>15266</v>
      </c>
      <c r="AD48" s="142">
        <f>'enter luc data here'!U34</f>
        <v>29366</v>
      </c>
      <c r="AE48" s="148">
        <f t="shared" si="22"/>
        <v>23302.666666666668</v>
      </c>
      <c r="AF48" s="149">
        <f t="shared" si="23"/>
        <v>4188.1990295485157</v>
      </c>
    </row>
    <row r="49" spans="1:32" x14ac:dyDescent="0.2">
      <c r="A49">
        <f>Setup!D26</f>
        <v>1000</v>
      </c>
      <c r="B49">
        <f>Setup!E26</f>
        <v>863</v>
      </c>
      <c r="C49" s="106">
        <f>'enter luc data here'!S46</f>
        <v>0.28999999999999998</v>
      </c>
      <c r="D49" s="106">
        <f>'enter luc data here'!T46</f>
        <v>0.17</v>
      </c>
      <c r="E49" s="108">
        <f>'enter luc data here'!U46</f>
        <v>0.17</v>
      </c>
      <c r="F49" s="106">
        <f t="shared" si="3"/>
        <v>0.21</v>
      </c>
      <c r="G49" s="108">
        <f t="shared" si="4"/>
        <v>3.9999999999999994E-2</v>
      </c>
      <c r="H49" s="96">
        <f t="shared" si="31"/>
        <v>1.3181818181818181</v>
      </c>
      <c r="I49" s="96">
        <f t="shared" si="32"/>
        <v>0.77272727272727282</v>
      </c>
      <c r="J49" s="97">
        <f t="shared" si="33"/>
        <v>0.77272727272727282</v>
      </c>
      <c r="K49" s="96">
        <f t="shared" si="34"/>
        <v>0.95454545454545459</v>
      </c>
      <c r="L49" s="97">
        <f t="shared" si="35"/>
        <v>0.18181818181818174</v>
      </c>
      <c r="M49" s="42">
        <f t="shared" si="26"/>
        <v>3.7234042553191474E-2</v>
      </c>
      <c r="N49" s="42">
        <f t="shared" si="27"/>
        <v>-2.6595744680851057E-2</v>
      </c>
      <c r="O49" s="43">
        <f t="shared" si="28"/>
        <v>-2.6595744680851057E-2</v>
      </c>
      <c r="P49" s="42">
        <f t="shared" si="29"/>
        <v>-5.3191489361702135E-3</v>
      </c>
      <c r="Q49" s="43">
        <f t="shared" si="30"/>
        <v>2.1276595744680844E-2</v>
      </c>
      <c r="R49" s="62">
        <f>'enter cytotox data here'!S24</f>
        <v>0</v>
      </c>
      <c r="S49" s="62">
        <f>'enter cytotox data here'!T24</f>
        <v>0</v>
      </c>
      <c r="T49" s="63">
        <f>'enter cytotox data here'!U24</f>
        <v>0</v>
      </c>
      <c r="U49" s="76">
        <f t="shared" si="24"/>
        <v>0</v>
      </c>
      <c r="V49" s="77">
        <f t="shared" si="25"/>
        <v>0</v>
      </c>
      <c r="W49" s="53">
        <f t="shared" si="17"/>
        <v>2.290289417115798E-2</v>
      </c>
      <c r="X49" s="53">
        <f t="shared" si="18"/>
        <v>2.290289417115798E-2</v>
      </c>
      <c r="Y49" s="122">
        <f t="shared" si="19"/>
        <v>2.290289417115798E-2</v>
      </c>
      <c r="Z49" s="126">
        <f t="shared" si="20"/>
        <v>2.290289417115798E-2</v>
      </c>
      <c r="AA49" s="126">
        <f t="shared" si="21"/>
        <v>0</v>
      </c>
      <c r="AB49" s="141">
        <f>'enter luc data here'!S35</f>
        <v>20790</v>
      </c>
      <c r="AC49" s="141">
        <f>'enter luc data here'!T35</f>
        <v>32995</v>
      </c>
      <c r="AD49" s="142">
        <f>'enter luc data here'!U35</f>
        <v>19587</v>
      </c>
      <c r="AE49" s="148">
        <f t="shared" si="22"/>
        <v>24457.333333333332</v>
      </c>
      <c r="AF49" s="149">
        <f t="shared" si="23"/>
        <v>4282.9357662446673</v>
      </c>
    </row>
    <row r="50" spans="1:32" x14ac:dyDescent="0.2">
      <c r="A50">
        <f>Setup!D27</f>
        <v>3000</v>
      </c>
      <c r="B50">
        <f>Setup!E27</f>
        <v>863</v>
      </c>
      <c r="C50" s="106">
        <f>'enter luc data here'!S47</f>
        <v>0.22</v>
      </c>
      <c r="D50" s="106">
        <f>'enter luc data here'!T47</f>
        <v>0.22</v>
      </c>
      <c r="E50" s="108">
        <f>'enter luc data here'!U47</f>
        <v>0.21</v>
      </c>
      <c r="F50" s="106">
        <f t="shared" si="3"/>
        <v>0.21666666666666667</v>
      </c>
      <c r="G50" s="108">
        <f t="shared" si="4"/>
        <v>3.3333333333333366E-3</v>
      </c>
      <c r="H50" s="96">
        <f t="shared" si="31"/>
        <v>1</v>
      </c>
      <c r="I50" s="96">
        <f t="shared" si="32"/>
        <v>1</v>
      </c>
      <c r="J50" s="97">
        <f t="shared" si="33"/>
        <v>0.95454545454545447</v>
      </c>
      <c r="K50" s="96">
        <f t="shared" si="34"/>
        <v>0.98484848484848486</v>
      </c>
      <c r="L50" s="97">
        <f t="shared" si="35"/>
        <v>1.5151515151515176E-2</v>
      </c>
      <c r="M50" s="42">
        <f t="shared" si="26"/>
        <v>0</v>
      </c>
      <c r="N50" s="42">
        <f t="shared" si="27"/>
        <v>0</v>
      </c>
      <c r="O50" s="43">
        <f t="shared" si="28"/>
        <v>-5.319148936170217E-3</v>
      </c>
      <c r="P50" s="42">
        <f t="shared" si="29"/>
        <v>-1.7730496453900724E-3</v>
      </c>
      <c r="Q50" s="43">
        <f t="shared" si="30"/>
        <v>1.7730496453900722E-3</v>
      </c>
      <c r="R50" s="62">
        <f>'enter cytotox data here'!S25</f>
        <v>0</v>
      </c>
      <c r="S50" s="62">
        <f>'enter cytotox data here'!T25</f>
        <v>0</v>
      </c>
      <c r="T50" s="63">
        <f>'enter cytotox data here'!U25</f>
        <v>0</v>
      </c>
      <c r="U50" s="76">
        <f t="shared" si="24"/>
        <v>0</v>
      </c>
      <c r="V50" s="77">
        <f t="shared" si="25"/>
        <v>0</v>
      </c>
      <c r="W50" s="53">
        <f t="shared" si="17"/>
        <v>2.290289417115798E-2</v>
      </c>
      <c r="X50" s="53">
        <f t="shared" si="18"/>
        <v>2.290289417115798E-2</v>
      </c>
      <c r="Y50" s="122">
        <f t="shared" si="19"/>
        <v>2.290289417115798E-2</v>
      </c>
      <c r="Z50" s="126">
        <f t="shared" si="20"/>
        <v>2.290289417115798E-2</v>
      </c>
      <c r="AA50" s="126">
        <f t="shared" si="21"/>
        <v>0</v>
      </c>
      <c r="AB50" s="141">
        <f>'enter luc data here'!S36</f>
        <v>33099</v>
      </c>
      <c r="AC50" s="141">
        <f>'enter luc data here'!T36</f>
        <v>29450</v>
      </c>
      <c r="AD50" s="142">
        <f>'enter luc data here'!U36</f>
        <v>39239</v>
      </c>
      <c r="AE50" s="148">
        <f t="shared" si="22"/>
        <v>33929.333333333336</v>
      </c>
      <c r="AF50" s="149">
        <f t="shared" si="23"/>
        <v>2856.1757843506557</v>
      </c>
    </row>
    <row r="51" spans="1:32" s="10" customFormat="1" x14ac:dyDescent="0.2">
      <c r="A51" s="10">
        <f>Setup!D28</f>
        <v>10000</v>
      </c>
      <c r="B51" s="10">
        <f>Setup!E28</f>
        <v>863</v>
      </c>
      <c r="C51" s="109">
        <f>'enter luc data here'!S48</f>
        <v>0.37</v>
      </c>
      <c r="D51" s="109">
        <f>'enter luc data here'!T48</f>
        <v>0.2</v>
      </c>
      <c r="E51" s="110">
        <f>'enter luc data here'!U48</f>
        <v>0.47</v>
      </c>
      <c r="F51" s="109">
        <f t="shared" si="3"/>
        <v>0.34666666666666668</v>
      </c>
      <c r="G51" s="110">
        <f t="shared" si="4"/>
        <v>7.8810602783579209E-2</v>
      </c>
      <c r="H51" s="101">
        <f t="shared" si="31"/>
        <v>1.6818181818181819</v>
      </c>
      <c r="I51" s="102">
        <f t="shared" si="32"/>
        <v>0.90909090909090917</v>
      </c>
      <c r="J51" s="103">
        <f t="shared" si="33"/>
        <v>2.1363636363636362</v>
      </c>
      <c r="K51" s="102">
        <f t="shared" si="34"/>
        <v>1.5757575757575755</v>
      </c>
      <c r="L51" s="103">
        <f t="shared" si="35"/>
        <v>0.35823001265263338</v>
      </c>
      <c r="M51" s="44">
        <f t="shared" si="26"/>
        <v>7.9787234042553182E-2</v>
      </c>
      <c r="N51" s="44">
        <f t="shared" si="27"/>
        <v>-1.063829787234042E-2</v>
      </c>
      <c r="O51" s="45">
        <f t="shared" si="28"/>
        <v>0.13297872340425529</v>
      </c>
      <c r="P51" s="44">
        <f t="shared" si="29"/>
        <v>6.7375886524822681E-2</v>
      </c>
      <c r="Q51" s="45">
        <f t="shared" si="30"/>
        <v>4.1920533395520876E-2</v>
      </c>
      <c r="R51" s="64">
        <f>'enter cytotox data here'!S26</f>
        <v>0</v>
      </c>
      <c r="S51" s="64">
        <f>'enter cytotox data here'!T26</f>
        <v>0</v>
      </c>
      <c r="T51" s="65">
        <f>'enter cytotox data here'!U26</f>
        <v>0</v>
      </c>
      <c r="U51" s="78">
        <f t="shared" si="24"/>
        <v>0</v>
      </c>
      <c r="V51" s="79">
        <f t="shared" si="25"/>
        <v>0</v>
      </c>
      <c r="W51" s="54">
        <f t="shared" si="17"/>
        <v>2.290289417115798E-2</v>
      </c>
      <c r="X51" s="54">
        <f t="shared" si="18"/>
        <v>2.290289417115798E-2</v>
      </c>
      <c r="Y51" s="123">
        <f t="shared" si="19"/>
        <v>2.290289417115798E-2</v>
      </c>
      <c r="Z51" s="127">
        <f t="shared" si="20"/>
        <v>2.290289417115798E-2</v>
      </c>
      <c r="AA51" s="127">
        <f t="shared" si="21"/>
        <v>0</v>
      </c>
      <c r="AB51" s="143">
        <f>'enter luc data here'!S37</f>
        <v>15743</v>
      </c>
      <c r="AC51" s="143">
        <f>'enter luc data here'!T37</f>
        <v>30759</v>
      </c>
      <c r="AD51" s="144">
        <f>'enter luc data here'!U37</f>
        <v>20309</v>
      </c>
      <c r="AE51" s="143">
        <f t="shared" si="22"/>
        <v>22270.333333333332</v>
      </c>
      <c r="AF51" s="151">
        <f t="shared" si="23"/>
        <v>4444.2916695964568</v>
      </c>
    </row>
    <row r="52" spans="1:32" x14ac:dyDescent="0.2">
      <c r="A52">
        <f>Setup!F21</f>
        <v>3</v>
      </c>
      <c r="B52">
        <f>Setup!G21</f>
        <v>698</v>
      </c>
      <c r="C52" s="106">
        <f>'enter luc data here'!V41</f>
        <v>0.32</v>
      </c>
      <c r="D52" s="106">
        <f>'enter luc data here'!W41</f>
        <v>0.1</v>
      </c>
      <c r="E52" s="108">
        <f>'enter luc data here'!X41</f>
        <v>0.34</v>
      </c>
      <c r="F52" s="106">
        <f t="shared" si="3"/>
        <v>0.25333333333333335</v>
      </c>
      <c r="G52" s="108">
        <f t="shared" si="4"/>
        <v>7.6883750631138684E-2</v>
      </c>
      <c r="H52" s="96">
        <f t="shared" si="31"/>
        <v>1.4545454545454546</v>
      </c>
      <c r="I52" s="96">
        <f t="shared" si="32"/>
        <v>0.45454545454545459</v>
      </c>
      <c r="J52" s="97">
        <f t="shared" si="33"/>
        <v>1.5454545454545456</v>
      </c>
      <c r="K52" s="96">
        <f t="shared" si="34"/>
        <v>1.1515151515151516</v>
      </c>
      <c r="L52" s="97">
        <f t="shared" si="35"/>
        <v>0.34947159377790282</v>
      </c>
      <c r="M52" s="42">
        <f t="shared" ref="M52:M83" si="36">(C52-$F$4)/($N$1-$F$4)</f>
        <v>5.3191489361702128E-2</v>
      </c>
      <c r="N52" s="42">
        <f t="shared" ref="N52:N83" si="37">(D52-$F$4)/($N$1-$F$4)</f>
        <v>-6.3829787234042548E-2</v>
      </c>
      <c r="O52" s="43">
        <f t="shared" ref="O52:O83" si="38">(E52-$F$4)/($N$1-$F$4)</f>
        <v>6.3829787234042562E-2</v>
      </c>
      <c r="P52" s="42">
        <f t="shared" ref="P52:P83" si="39">AVERAGE(M52:O52)</f>
        <v>1.7730496453900714E-2</v>
      </c>
      <c r="Q52" s="43">
        <f t="shared" ref="Q52:Q83" si="40">STDEV(M52:O52)/SQRT(3)</f>
        <v>4.0895612037839701E-2</v>
      </c>
      <c r="R52" s="66">
        <f>'enter cytotox data here'!V19</f>
        <v>0</v>
      </c>
      <c r="S52" s="67">
        <f>'enter cytotox data here'!W19</f>
        <v>0</v>
      </c>
      <c r="T52" s="68">
        <f>'enter cytotox data here'!X19</f>
        <v>0</v>
      </c>
      <c r="U52" s="76">
        <f t="shared" ref="U52:U83" si="41">AVERAGE(R52:T52)</f>
        <v>0</v>
      </c>
      <c r="V52" s="77">
        <f t="shared" ref="V52:V83" si="42">STDEV(R52:T52)/SQRT(3)</f>
        <v>0</v>
      </c>
      <c r="W52" s="55">
        <f t="shared" si="17"/>
        <v>2.290289417115798E-2</v>
      </c>
      <c r="X52" s="53">
        <f t="shared" si="18"/>
        <v>2.290289417115798E-2</v>
      </c>
      <c r="Y52" s="122">
        <f t="shared" si="19"/>
        <v>2.290289417115798E-2</v>
      </c>
      <c r="Z52" s="126">
        <f t="shared" si="20"/>
        <v>2.290289417115798E-2</v>
      </c>
      <c r="AA52" s="126">
        <f t="shared" si="21"/>
        <v>0</v>
      </c>
      <c r="AB52" s="141">
        <f>'enter luc data here'!V30</f>
        <v>19736</v>
      </c>
      <c r="AC52" s="141">
        <f>'enter luc data here'!W30</f>
        <v>55305</v>
      </c>
      <c r="AD52" s="142">
        <f>'enter luc data here'!X30</f>
        <v>19936</v>
      </c>
      <c r="AE52" s="148">
        <f t="shared" si="22"/>
        <v>31659</v>
      </c>
      <c r="AF52" s="149">
        <f t="shared" si="23"/>
        <v>11823.140967329002</v>
      </c>
    </row>
    <row r="53" spans="1:32" x14ac:dyDescent="0.2">
      <c r="A53">
        <f>Setup!F22</f>
        <v>10</v>
      </c>
      <c r="B53">
        <f>Setup!G22</f>
        <v>698</v>
      </c>
      <c r="C53" s="106">
        <f>'enter luc data here'!V42</f>
        <v>0.22</v>
      </c>
      <c r="D53" s="106">
        <f>'enter luc data here'!W42</f>
        <v>0.18</v>
      </c>
      <c r="E53" s="108">
        <f>'enter luc data here'!X42</f>
        <v>0.18</v>
      </c>
      <c r="F53" s="106">
        <f t="shared" si="3"/>
        <v>0.19333333333333336</v>
      </c>
      <c r="G53" s="108">
        <f t="shared" si="4"/>
        <v>1.3333333333333338E-2</v>
      </c>
      <c r="H53" s="96">
        <f t="shared" si="31"/>
        <v>1</v>
      </c>
      <c r="I53" s="96">
        <f t="shared" si="32"/>
        <v>0.81818181818181812</v>
      </c>
      <c r="J53" s="97">
        <f t="shared" si="33"/>
        <v>0.81818181818181812</v>
      </c>
      <c r="K53" s="96">
        <f t="shared" si="34"/>
        <v>0.87878787878787878</v>
      </c>
      <c r="L53" s="97">
        <f t="shared" si="35"/>
        <v>6.0606060606060635E-2</v>
      </c>
      <c r="M53" s="42">
        <f t="shared" si="36"/>
        <v>0</v>
      </c>
      <c r="N53" s="42">
        <f t="shared" si="37"/>
        <v>-2.1276595744680854E-2</v>
      </c>
      <c r="O53" s="43">
        <f t="shared" si="38"/>
        <v>-2.1276595744680854E-2</v>
      </c>
      <c r="P53" s="42">
        <f t="shared" si="39"/>
        <v>-1.4184397163120569E-2</v>
      </c>
      <c r="Q53" s="43">
        <f t="shared" si="40"/>
        <v>7.0921985815602853E-3</v>
      </c>
      <c r="R53" s="62">
        <f>'enter cytotox data here'!V20</f>
        <v>0</v>
      </c>
      <c r="S53" s="62">
        <f>'enter cytotox data here'!W20</f>
        <v>0</v>
      </c>
      <c r="T53" s="63">
        <f>'enter cytotox data here'!X20</f>
        <v>0</v>
      </c>
      <c r="U53" s="76">
        <f t="shared" si="41"/>
        <v>0</v>
      </c>
      <c r="V53" s="77">
        <f t="shared" si="42"/>
        <v>0</v>
      </c>
      <c r="W53" s="55">
        <f t="shared" si="17"/>
        <v>2.290289417115798E-2</v>
      </c>
      <c r="X53" s="53">
        <f t="shared" si="18"/>
        <v>2.290289417115798E-2</v>
      </c>
      <c r="Y53" s="122">
        <f t="shared" si="19"/>
        <v>2.290289417115798E-2</v>
      </c>
      <c r="Z53" s="126">
        <f t="shared" si="20"/>
        <v>2.290289417115798E-2</v>
      </c>
      <c r="AA53" s="126">
        <f t="shared" si="21"/>
        <v>0</v>
      </c>
      <c r="AB53" s="141">
        <f>'enter luc data here'!V31</f>
        <v>16843</v>
      </c>
      <c r="AC53" s="141">
        <f>'enter luc data here'!W31</f>
        <v>25075</v>
      </c>
      <c r="AD53" s="142">
        <f>'enter luc data here'!X31</f>
        <v>36367</v>
      </c>
      <c r="AE53" s="148">
        <f t="shared" si="22"/>
        <v>26095</v>
      </c>
      <c r="AF53" s="149">
        <f t="shared" si="23"/>
        <v>5659.1207797678253</v>
      </c>
    </row>
    <row r="54" spans="1:32" x14ac:dyDescent="0.2">
      <c r="A54">
        <f>Setup!F23</f>
        <v>30</v>
      </c>
      <c r="B54">
        <f>Setup!G23</f>
        <v>698</v>
      </c>
      <c r="C54" s="106">
        <f>'enter luc data here'!V43</f>
        <v>0.19</v>
      </c>
      <c r="D54" s="106">
        <f>'enter luc data here'!W43</f>
        <v>1.07</v>
      </c>
      <c r="E54" s="108">
        <f>'enter luc data here'!X43</f>
        <v>0.26</v>
      </c>
      <c r="F54" s="106">
        <f t="shared" si="3"/>
        <v>0.50666666666666671</v>
      </c>
      <c r="G54" s="108">
        <f t="shared" si="4"/>
        <v>0.28239058844877335</v>
      </c>
      <c r="H54" s="96">
        <f t="shared" si="31"/>
        <v>0.86363636363636365</v>
      </c>
      <c r="I54" s="96">
        <f t="shared" si="32"/>
        <v>4.8636363636363642</v>
      </c>
      <c r="J54" s="97">
        <f t="shared" si="33"/>
        <v>1.1818181818181819</v>
      </c>
      <c r="K54" s="96">
        <f t="shared" si="34"/>
        <v>2.3030303030303032</v>
      </c>
      <c r="L54" s="97">
        <f t="shared" si="35"/>
        <v>1.2835935838580605</v>
      </c>
      <c r="M54" s="42">
        <f t="shared" si="36"/>
        <v>-1.5957446808510637E-2</v>
      </c>
      <c r="N54" s="42">
        <f t="shared" si="37"/>
        <v>0.4521276595744681</v>
      </c>
      <c r="O54" s="43">
        <f t="shared" si="38"/>
        <v>2.1276595744680854E-2</v>
      </c>
      <c r="P54" s="42">
        <f t="shared" si="39"/>
        <v>0.15248226950354613</v>
      </c>
      <c r="Q54" s="43">
        <f t="shared" si="40"/>
        <v>0.1502077598131773</v>
      </c>
      <c r="R54" s="62">
        <f>'enter cytotox data here'!V21</f>
        <v>0</v>
      </c>
      <c r="S54" s="62">
        <f>'enter cytotox data here'!W21</f>
        <v>0</v>
      </c>
      <c r="T54" s="63">
        <f>'enter cytotox data here'!X21</f>
        <v>0</v>
      </c>
      <c r="U54" s="76">
        <f t="shared" si="41"/>
        <v>0</v>
      </c>
      <c r="V54" s="77">
        <f t="shared" si="42"/>
        <v>0</v>
      </c>
      <c r="W54" s="53">
        <f t="shared" si="17"/>
        <v>2.290289417115798E-2</v>
      </c>
      <c r="X54" s="53">
        <f t="shared" si="18"/>
        <v>2.290289417115798E-2</v>
      </c>
      <c r="Y54" s="122">
        <f t="shared" si="19"/>
        <v>2.290289417115798E-2</v>
      </c>
      <c r="Z54" s="126">
        <f t="shared" si="20"/>
        <v>2.290289417115798E-2</v>
      </c>
      <c r="AA54" s="126">
        <f t="shared" si="21"/>
        <v>0</v>
      </c>
      <c r="AB54" s="141">
        <f>'enter luc data here'!V32</f>
        <v>39410</v>
      </c>
      <c r="AC54" s="141">
        <f>'enter luc data here'!W32</f>
        <v>35408</v>
      </c>
      <c r="AD54" s="142">
        <f>'enter luc data here'!X32</f>
        <v>31719</v>
      </c>
      <c r="AE54" s="148">
        <f t="shared" si="22"/>
        <v>35512.333333333336</v>
      </c>
      <c r="AF54" s="149">
        <f t="shared" si="23"/>
        <v>2220.813239433799</v>
      </c>
    </row>
    <row r="55" spans="1:32" x14ac:dyDescent="0.2">
      <c r="A55">
        <f>Setup!F24</f>
        <v>100</v>
      </c>
      <c r="B55">
        <f>Setup!G24</f>
        <v>698</v>
      </c>
      <c r="C55" s="106">
        <f>'enter luc data here'!V44</f>
        <v>0.14000000000000001</v>
      </c>
      <c r="D55" s="106">
        <f>'enter luc data here'!W44</f>
        <v>0.2</v>
      </c>
      <c r="E55" s="108">
        <f>'enter luc data here'!X44</f>
        <v>0.2</v>
      </c>
      <c r="F55" s="106">
        <f t="shared" si="3"/>
        <v>0.18000000000000002</v>
      </c>
      <c r="G55" s="108">
        <f t="shared" si="4"/>
        <v>2.0000000000000056E-2</v>
      </c>
      <c r="H55" s="96">
        <f t="shared" si="31"/>
        <v>0.63636363636363646</v>
      </c>
      <c r="I55" s="96">
        <f t="shared" si="32"/>
        <v>0.90909090909090917</v>
      </c>
      <c r="J55" s="97">
        <f t="shared" si="33"/>
        <v>0.90909090909090917</v>
      </c>
      <c r="K55" s="96">
        <f t="shared" si="34"/>
        <v>0.81818181818181834</v>
      </c>
      <c r="L55" s="97">
        <f t="shared" si="35"/>
        <v>9.0909090909090357E-2</v>
      </c>
      <c r="M55" s="42">
        <f t="shared" si="36"/>
        <v>-4.2553191489361694E-2</v>
      </c>
      <c r="N55" s="42">
        <f t="shared" si="37"/>
        <v>-1.063829787234042E-2</v>
      </c>
      <c r="O55" s="43">
        <f t="shared" si="38"/>
        <v>-1.063829787234042E-2</v>
      </c>
      <c r="P55" s="42">
        <f t="shared" si="39"/>
        <v>-2.1276595744680844E-2</v>
      </c>
      <c r="Q55" s="43">
        <f t="shared" si="40"/>
        <v>1.0638297872340425E-2</v>
      </c>
      <c r="R55" s="62">
        <f>'enter cytotox data here'!V22</f>
        <v>0</v>
      </c>
      <c r="S55" s="62">
        <f>'enter cytotox data here'!W22</f>
        <v>0</v>
      </c>
      <c r="T55" s="63">
        <f>'enter cytotox data here'!X22</f>
        <v>0</v>
      </c>
      <c r="U55" s="76">
        <f t="shared" si="41"/>
        <v>0</v>
      </c>
      <c r="V55" s="77">
        <f t="shared" si="42"/>
        <v>0</v>
      </c>
      <c r="W55" s="53">
        <f t="shared" si="17"/>
        <v>2.290289417115798E-2</v>
      </c>
      <c r="X55" s="53">
        <f t="shared" si="18"/>
        <v>2.290289417115798E-2</v>
      </c>
      <c r="Y55" s="122">
        <f t="shared" si="19"/>
        <v>2.290289417115798E-2</v>
      </c>
      <c r="Z55" s="126">
        <f t="shared" si="20"/>
        <v>2.290289417115798E-2</v>
      </c>
      <c r="AA55" s="126">
        <f t="shared" si="21"/>
        <v>0</v>
      </c>
      <c r="AB55" s="141">
        <f>'enter luc data here'!V33</f>
        <v>31657</v>
      </c>
      <c r="AC55" s="141">
        <f>'enter luc data here'!W33</f>
        <v>26556</v>
      </c>
      <c r="AD55" s="142">
        <f>'enter luc data here'!X33</f>
        <v>26935</v>
      </c>
      <c r="AE55" s="148">
        <f t="shared" si="22"/>
        <v>28382.666666666668</v>
      </c>
      <c r="AF55" s="149">
        <f t="shared" si="23"/>
        <v>1640.8183256466202</v>
      </c>
    </row>
    <row r="56" spans="1:32" x14ac:dyDescent="0.2">
      <c r="A56">
        <f>Setup!F25</f>
        <v>300</v>
      </c>
      <c r="B56">
        <f>Setup!G25</f>
        <v>698</v>
      </c>
      <c r="C56" s="106">
        <f>'enter luc data here'!V45</f>
        <v>0.04</v>
      </c>
      <c r="D56" s="106">
        <f>'enter luc data here'!W45</f>
        <v>0.14000000000000001</v>
      </c>
      <c r="E56" s="108">
        <f>'enter luc data here'!X45</f>
        <v>0.14000000000000001</v>
      </c>
      <c r="F56" s="106">
        <f t="shared" si="3"/>
        <v>0.10666666666666669</v>
      </c>
      <c r="G56" s="108">
        <f t="shared" si="4"/>
        <v>3.3333333333333305E-2</v>
      </c>
      <c r="H56" s="96">
        <f t="shared" si="31"/>
        <v>0.18181818181818182</v>
      </c>
      <c r="I56" s="96">
        <f t="shared" si="32"/>
        <v>0.63636363636363646</v>
      </c>
      <c r="J56" s="97">
        <f t="shared" si="33"/>
        <v>0.63636363636363646</v>
      </c>
      <c r="K56" s="96">
        <f t="shared" si="34"/>
        <v>0.48484848484848492</v>
      </c>
      <c r="L56" s="97">
        <f t="shared" si="35"/>
        <v>0.15151515151515149</v>
      </c>
      <c r="M56" s="42">
        <f t="shared" si="36"/>
        <v>-9.5744680851063815E-2</v>
      </c>
      <c r="N56" s="42">
        <f t="shared" si="37"/>
        <v>-4.2553191489361694E-2</v>
      </c>
      <c r="O56" s="43">
        <f t="shared" si="38"/>
        <v>-4.2553191489361694E-2</v>
      </c>
      <c r="P56" s="42">
        <f t="shared" si="39"/>
        <v>-6.0283687943262408E-2</v>
      </c>
      <c r="Q56" s="43">
        <f t="shared" si="40"/>
        <v>1.7730496453900704E-2</v>
      </c>
      <c r="R56" s="62">
        <f>'enter cytotox data here'!V23</f>
        <v>0</v>
      </c>
      <c r="S56" s="62">
        <f>'enter cytotox data here'!W23</f>
        <v>0</v>
      </c>
      <c r="T56" s="63">
        <f>'enter cytotox data here'!X23</f>
        <v>0</v>
      </c>
      <c r="U56" s="76">
        <f t="shared" si="41"/>
        <v>0</v>
      </c>
      <c r="V56" s="77">
        <f t="shared" si="42"/>
        <v>0</v>
      </c>
      <c r="W56" s="53">
        <f t="shared" si="17"/>
        <v>2.290289417115798E-2</v>
      </c>
      <c r="X56" s="53">
        <f t="shared" si="18"/>
        <v>2.290289417115798E-2</v>
      </c>
      <c r="Y56" s="122">
        <f t="shared" si="19"/>
        <v>2.290289417115798E-2</v>
      </c>
      <c r="Z56" s="126">
        <f t="shared" si="20"/>
        <v>2.290289417115798E-2</v>
      </c>
      <c r="AA56" s="126">
        <f t="shared" si="21"/>
        <v>0</v>
      </c>
      <c r="AB56" s="141">
        <f>'enter luc data here'!V34</f>
        <v>92611</v>
      </c>
      <c r="AC56" s="141">
        <f>'enter luc data here'!W34</f>
        <v>23520</v>
      </c>
      <c r="AD56" s="142">
        <f>'enter luc data here'!X34</f>
        <v>39886</v>
      </c>
      <c r="AE56" s="148">
        <f t="shared" si="22"/>
        <v>52005.666666666664</v>
      </c>
      <c r="AF56" s="149">
        <f t="shared" si="23"/>
        <v>20845.11381861733</v>
      </c>
    </row>
    <row r="57" spans="1:32" x14ac:dyDescent="0.2">
      <c r="A57">
        <f>Setup!F26</f>
        <v>1000</v>
      </c>
      <c r="B57">
        <f>Setup!G26</f>
        <v>698</v>
      </c>
      <c r="C57" s="106">
        <f>'enter luc data here'!V46</f>
        <v>0.08</v>
      </c>
      <c r="D57" s="106">
        <f>'enter luc data here'!W46</f>
        <v>0.11</v>
      </c>
      <c r="E57" s="108">
        <f>'enter luc data here'!X46</f>
        <v>0.14000000000000001</v>
      </c>
      <c r="F57" s="106">
        <f t="shared" si="3"/>
        <v>0.11</v>
      </c>
      <c r="G57" s="108">
        <f t="shared" si="4"/>
        <v>1.7320508075688756E-2</v>
      </c>
      <c r="H57" s="96">
        <f t="shared" si="31"/>
        <v>0.36363636363636365</v>
      </c>
      <c r="I57" s="96">
        <f t="shared" si="32"/>
        <v>0.5</v>
      </c>
      <c r="J57" s="97">
        <f t="shared" si="33"/>
        <v>0.63636363636363646</v>
      </c>
      <c r="K57" s="96">
        <f t="shared" si="34"/>
        <v>0.5</v>
      </c>
      <c r="L57" s="97">
        <f t="shared" si="35"/>
        <v>7.8729582162221923E-2</v>
      </c>
      <c r="M57" s="42">
        <f t="shared" si="36"/>
        <v>-7.4468085106382975E-2</v>
      </c>
      <c r="N57" s="42">
        <f t="shared" si="37"/>
        <v>-5.8510638297872335E-2</v>
      </c>
      <c r="O57" s="43">
        <f t="shared" si="38"/>
        <v>-4.2553191489361694E-2</v>
      </c>
      <c r="P57" s="42">
        <f t="shared" si="39"/>
        <v>-5.8510638297872342E-2</v>
      </c>
      <c r="Q57" s="43">
        <f t="shared" si="40"/>
        <v>9.2130362104727373E-3</v>
      </c>
      <c r="R57" s="62">
        <f>'enter cytotox data here'!V24</f>
        <v>0</v>
      </c>
      <c r="S57" s="62">
        <f>'enter cytotox data here'!W24</f>
        <v>0</v>
      </c>
      <c r="T57" s="63">
        <f>'enter cytotox data here'!X24</f>
        <v>0</v>
      </c>
      <c r="U57" s="76">
        <f t="shared" si="41"/>
        <v>0</v>
      </c>
      <c r="V57" s="77">
        <f t="shared" si="42"/>
        <v>0</v>
      </c>
      <c r="W57" s="53">
        <f t="shared" si="17"/>
        <v>2.290289417115798E-2</v>
      </c>
      <c r="X57" s="53">
        <f t="shared" si="18"/>
        <v>2.290289417115798E-2</v>
      </c>
      <c r="Y57" s="122">
        <f t="shared" si="19"/>
        <v>2.290289417115798E-2</v>
      </c>
      <c r="Z57" s="126">
        <f t="shared" si="20"/>
        <v>2.290289417115798E-2</v>
      </c>
      <c r="AA57" s="126">
        <f t="shared" si="21"/>
        <v>0</v>
      </c>
      <c r="AB57" s="141">
        <f>'enter luc data here'!V35</f>
        <v>47460</v>
      </c>
      <c r="AC57" s="141">
        <f>'enter luc data here'!W35</f>
        <v>65234</v>
      </c>
      <c r="AD57" s="142">
        <f>'enter luc data here'!X35</f>
        <v>111736</v>
      </c>
      <c r="AE57" s="148">
        <f t="shared" si="22"/>
        <v>74810</v>
      </c>
      <c r="AF57" s="149">
        <f t="shared" si="23"/>
        <v>19162.688363936137</v>
      </c>
    </row>
    <row r="58" spans="1:32" x14ac:dyDescent="0.2">
      <c r="A58">
        <f>Setup!F27</f>
        <v>3000</v>
      </c>
      <c r="B58">
        <f>Setup!G27</f>
        <v>698</v>
      </c>
      <c r="C58" s="106">
        <f>'enter luc data here'!V47</f>
        <v>0.1</v>
      </c>
      <c r="D58" s="106">
        <f>'enter luc data here'!W47</f>
        <v>0.08</v>
      </c>
      <c r="E58" s="108">
        <f>'enter luc data here'!X47</f>
        <v>7.0000000000000007E-2</v>
      </c>
      <c r="F58" s="106">
        <f t="shared" si="3"/>
        <v>8.3333333333333329E-2</v>
      </c>
      <c r="G58" s="108">
        <f t="shared" si="4"/>
        <v>8.8191710368820085E-3</v>
      </c>
      <c r="H58" s="96">
        <f t="shared" si="31"/>
        <v>0.45454545454545459</v>
      </c>
      <c r="I58" s="96">
        <f t="shared" si="32"/>
        <v>0.36363636363636365</v>
      </c>
      <c r="J58" s="97">
        <f t="shared" si="33"/>
        <v>0.31818181818181823</v>
      </c>
      <c r="K58" s="96">
        <f t="shared" si="34"/>
        <v>0.37878787878787884</v>
      </c>
      <c r="L58" s="97">
        <f t="shared" si="35"/>
        <v>4.0087141076736194E-2</v>
      </c>
      <c r="M58" s="42">
        <f t="shared" si="36"/>
        <v>-6.3829787234042548E-2</v>
      </c>
      <c r="N58" s="42">
        <f t="shared" si="37"/>
        <v>-7.4468085106382975E-2</v>
      </c>
      <c r="O58" s="43">
        <f t="shared" si="38"/>
        <v>-7.9787234042553182E-2</v>
      </c>
      <c r="P58" s="42">
        <f t="shared" si="39"/>
        <v>-7.2695035460992888E-2</v>
      </c>
      <c r="Q58" s="43">
        <f t="shared" si="40"/>
        <v>4.6910484238733867E-3</v>
      </c>
      <c r="R58" s="62">
        <f>'enter cytotox data here'!V25</f>
        <v>0</v>
      </c>
      <c r="S58" s="62">
        <f>'enter cytotox data here'!W25</f>
        <v>0</v>
      </c>
      <c r="T58" s="63">
        <f>'enter cytotox data here'!X25</f>
        <v>0</v>
      </c>
      <c r="U58" s="76">
        <f t="shared" si="41"/>
        <v>0</v>
      </c>
      <c r="V58" s="77">
        <f t="shared" si="42"/>
        <v>0</v>
      </c>
      <c r="W58" s="53">
        <f t="shared" si="17"/>
        <v>2.290289417115798E-2</v>
      </c>
      <c r="X58" s="53">
        <f t="shared" si="18"/>
        <v>2.290289417115798E-2</v>
      </c>
      <c r="Y58" s="122">
        <f t="shared" si="19"/>
        <v>2.290289417115798E-2</v>
      </c>
      <c r="Z58" s="126">
        <f t="shared" si="20"/>
        <v>2.290289417115798E-2</v>
      </c>
      <c r="AA58" s="126">
        <f t="shared" si="21"/>
        <v>0</v>
      </c>
      <c r="AB58" s="141">
        <f>'enter luc data here'!V36</f>
        <v>47081</v>
      </c>
      <c r="AC58" s="141">
        <f>'enter luc data here'!W36</f>
        <v>47039</v>
      </c>
      <c r="AD58" s="142">
        <f>'enter luc data here'!X36</f>
        <v>57018</v>
      </c>
      <c r="AE58" s="148">
        <f t="shared" si="22"/>
        <v>50379.333333333336</v>
      </c>
      <c r="AF58" s="149">
        <f t="shared" si="23"/>
        <v>3319.3554762600797</v>
      </c>
    </row>
    <row r="59" spans="1:32" s="10" customFormat="1" x14ac:dyDescent="0.2">
      <c r="A59" s="10">
        <f>Setup!F28</f>
        <v>10000</v>
      </c>
      <c r="B59" s="10">
        <f>Setup!G28</f>
        <v>698</v>
      </c>
      <c r="C59" s="109">
        <f>'enter luc data here'!V48</f>
        <v>7.0000000000000007E-2</v>
      </c>
      <c r="D59" s="109">
        <f>'enter luc data here'!W48</f>
        <v>7.0000000000000007E-2</v>
      </c>
      <c r="E59" s="110">
        <f>'enter luc data here'!X48</f>
        <v>0.12</v>
      </c>
      <c r="F59" s="109">
        <f t="shared" si="3"/>
        <v>8.666666666666667E-2</v>
      </c>
      <c r="G59" s="110">
        <f t="shared" si="4"/>
        <v>1.6666666666666653E-2</v>
      </c>
      <c r="H59" s="101">
        <f t="shared" si="31"/>
        <v>0.31818181818181823</v>
      </c>
      <c r="I59" s="102">
        <f t="shared" si="32"/>
        <v>0.31818181818181823</v>
      </c>
      <c r="J59" s="103">
        <f t="shared" si="33"/>
        <v>0.54545454545454541</v>
      </c>
      <c r="K59" s="102">
        <f t="shared" si="34"/>
        <v>0.39393939393939398</v>
      </c>
      <c r="L59" s="103">
        <f t="shared" si="35"/>
        <v>7.5757575757575649E-2</v>
      </c>
      <c r="M59" s="44">
        <f t="shared" si="36"/>
        <v>-7.9787234042553182E-2</v>
      </c>
      <c r="N59" s="44">
        <f t="shared" si="37"/>
        <v>-7.9787234042553182E-2</v>
      </c>
      <c r="O59" s="45">
        <f t="shared" si="38"/>
        <v>-5.3191489361702128E-2</v>
      </c>
      <c r="P59" s="44">
        <f t="shared" si="39"/>
        <v>-7.0921985815602828E-2</v>
      </c>
      <c r="Q59" s="45">
        <f t="shared" si="40"/>
        <v>8.8652482269503518E-3</v>
      </c>
      <c r="R59" s="64">
        <f>'enter cytotox data here'!V26</f>
        <v>0</v>
      </c>
      <c r="S59" s="64">
        <f>'enter cytotox data here'!W26</f>
        <v>0</v>
      </c>
      <c r="T59" s="65">
        <f>'enter cytotox data here'!X26</f>
        <v>0</v>
      </c>
      <c r="U59" s="78">
        <f t="shared" si="41"/>
        <v>0</v>
      </c>
      <c r="V59" s="79">
        <f t="shared" si="42"/>
        <v>0</v>
      </c>
      <c r="W59" s="54">
        <f t="shared" si="17"/>
        <v>2.290289417115798E-2</v>
      </c>
      <c r="X59" s="54">
        <f t="shared" si="18"/>
        <v>2.290289417115798E-2</v>
      </c>
      <c r="Y59" s="123">
        <f t="shared" si="19"/>
        <v>2.290289417115798E-2</v>
      </c>
      <c r="Z59" s="127">
        <f t="shared" si="20"/>
        <v>2.290289417115798E-2</v>
      </c>
      <c r="AA59" s="127">
        <f t="shared" si="21"/>
        <v>0</v>
      </c>
      <c r="AB59" s="143">
        <f>'enter luc data here'!V37</f>
        <v>69943</v>
      </c>
      <c r="AC59" s="143">
        <f>'enter luc data here'!W37</f>
        <v>139924</v>
      </c>
      <c r="AD59" s="144">
        <f>'enter luc data here'!X37</f>
        <v>76394</v>
      </c>
      <c r="AE59" s="143">
        <f t="shared" si="22"/>
        <v>95420.333333333328</v>
      </c>
      <c r="AF59" s="151">
        <f t="shared" si="23"/>
        <v>22329.622405624734</v>
      </c>
    </row>
    <row r="60" spans="1:32" x14ac:dyDescent="0.2">
      <c r="A60">
        <f>Setup!H21</f>
        <v>3</v>
      </c>
      <c r="B60">
        <f>Setup!I21</f>
        <v>494</v>
      </c>
      <c r="C60" s="106">
        <f>'enter luc data here'!Y41</f>
        <v>0.24</v>
      </c>
      <c r="D60" s="106">
        <f>'enter luc data here'!Z41</f>
        <v>0.32</v>
      </c>
      <c r="E60" s="108">
        <f>'enter luc data here'!AA41</f>
        <v>0.19</v>
      </c>
      <c r="F60" s="106">
        <f t="shared" si="3"/>
        <v>0.25</v>
      </c>
      <c r="G60" s="108">
        <f t="shared" si="4"/>
        <v>3.785938897200182E-2</v>
      </c>
      <c r="H60" s="96">
        <f t="shared" si="31"/>
        <v>1.0909090909090908</v>
      </c>
      <c r="I60" s="96">
        <f t="shared" si="32"/>
        <v>1.4545454545454546</v>
      </c>
      <c r="J60" s="97">
        <f t="shared" si="33"/>
        <v>0.86363636363636365</v>
      </c>
      <c r="K60" s="96">
        <f t="shared" si="34"/>
        <v>1.1363636363636365</v>
      </c>
      <c r="L60" s="97">
        <f t="shared" si="35"/>
        <v>0.17208813169091716</v>
      </c>
      <c r="M60" s="42">
        <f t="shared" si="36"/>
        <v>1.063829787234042E-2</v>
      </c>
      <c r="N60" s="42">
        <f t="shared" si="37"/>
        <v>5.3191489361702128E-2</v>
      </c>
      <c r="O60" s="43">
        <f t="shared" si="38"/>
        <v>-1.5957446808510637E-2</v>
      </c>
      <c r="P60" s="42">
        <f t="shared" si="39"/>
        <v>1.5957446808510637E-2</v>
      </c>
      <c r="Q60" s="43">
        <f t="shared" si="40"/>
        <v>2.013797285744778E-2</v>
      </c>
      <c r="R60" s="66">
        <f>'enter cytotox data here'!Y19</f>
        <v>0</v>
      </c>
      <c r="S60" s="67">
        <f>'enter cytotox data here'!Z19</f>
        <v>0</v>
      </c>
      <c r="T60" s="68">
        <f>'enter cytotox data here'!AA19</f>
        <v>0</v>
      </c>
      <c r="U60" s="76">
        <f t="shared" si="41"/>
        <v>0</v>
      </c>
      <c r="V60" s="77">
        <f t="shared" si="42"/>
        <v>0</v>
      </c>
      <c r="W60" s="55">
        <f t="shared" si="17"/>
        <v>2.290289417115798E-2</v>
      </c>
      <c r="X60" s="53">
        <f t="shared" si="18"/>
        <v>2.290289417115798E-2</v>
      </c>
      <c r="Y60" s="122">
        <f t="shared" si="19"/>
        <v>2.290289417115798E-2</v>
      </c>
      <c r="Z60" s="126">
        <f t="shared" si="20"/>
        <v>2.290289417115798E-2</v>
      </c>
      <c r="AA60" s="126">
        <f t="shared" si="21"/>
        <v>0</v>
      </c>
      <c r="AB60" s="141">
        <f>'enter luc data here'!Y30</f>
        <v>22009</v>
      </c>
      <c r="AC60" s="141">
        <f>'enter luc data here'!Z30</f>
        <v>23829</v>
      </c>
      <c r="AD60" s="142">
        <f>'enter luc data here'!AA30</f>
        <v>69097</v>
      </c>
      <c r="AE60" s="148">
        <f t="shared" si="22"/>
        <v>38311.666666666664</v>
      </c>
      <c r="AF60" s="149">
        <f t="shared" si="23"/>
        <v>15401.630447600168</v>
      </c>
    </row>
    <row r="61" spans="1:32" x14ac:dyDescent="0.2">
      <c r="A61">
        <f>Setup!H22</f>
        <v>10</v>
      </c>
      <c r="B61">
        <f>Setup!I22</f>
        <v>494</v>
      </c>
      <c r="C61" s="106">
        <f>'enter luc data here'!Y42</f>
        <v>0.77</v>
      </c>
      <c r="D61" s="106">
        <f>'enter luc data here'!Z42</f>
        <v>0.32</v>
      </c>
      <c r="E61" s="108">
        <f>'enter luc data here'!AA42</f>
        <v>0.25</v>
      </c>
      <c r="F61" s="106">
        <f t="shared" si="3"/>
        <v>0.44666666666666671</v>
      </c>
      <c r="G61" s="108">
        <f t="shared" si="4"/>
        <v>0.16292465879799911</v>
      </c>
      <c r="H61" s="96">
        <f t="shared" si="31"/>
        <v>3.5</v>
      </c>
      <c r="I61" s="96">
        <f t="shared" si="32"/>
        <v>1.4545454545454546</v>
      </c>
      <c r="J61" s="97">
        <f t="shared" si="33"/>
        <v>1.1363636363636365</v>
      </c>
      <c r="K61" s="96">
        <f t="shared" si="34"/>
        <v>2.0303030303030307</v>
      </c>
      <c r="L61" s="97">
        <f t="shared" si="35"/>
        <v>0.74056663089999597</v>
      </c>
      <c r="M61" s="42">
        <f t="shared" si="36"/>
        <v>0.29255319148936171</v>
      </c>
      <c r="N61" s="42">
        <f t="shared" si="37"/>
        <v>5.3191489361702128E-2</v>
      </c>
      <c r="O61" s="43">
        <f t="shared" si="38"/>
        <v>1.5957446808510637E-2</v>
      </c>
      <c r="P61" s="42">
        <f t="shared" si="39"/>
        <v>0.12056737588652483</v>
      </c>
      <c r="Q61" s="43">
        <f t="shared" si="40"/>
        <v>8.6662052552127194E-2</v>
      </c>
      <c r="R61" s="62">
        <f>'enter cytotox data here'!Y20</f>
        <v>0</v>
      </c>
      <c r="S61" s="62">
        <f>'enter cytotox data here'!Z20</f>
        <v>0</v>
      </c>
      <c r="T61" s="63">
        <f>'enter cytotox data here'!AA20</f>
        <v>0</v>
      </c>
      <c r="U61" s="76">
        <f t="shared" si="41"/>
        <v>0</v>
      </c>
      <c r="V61" s="77">
        <f t="shared" si="42"/>
        <v>0</v>
      </c>
      <c r="W61" s="55">
        <f t="shared" si="17"/>
        <v>2.290289417115798E-2</v>
      </c>
      <c r="X61" s="53">
        <f t="shared" si="18"/>
        <v>2.290289417115798E-2</v>
      </c>
      <c r="Y61" s="122">
        <f t="shared" si="19"/>
        <v>2.290289417115798E-2</v>
      </c>
      <c r="Z61" s="126">
        <f t="shared" si="20"/>
        <v>2.290289417115798E-2</v>
      </c>
      <c r="AA61" s="126">
        <f t="shared" si="21"/>
        <v>0</v>
      </c>
      <c r="AB61" s="141">
        <f>'enter luc data here'!Y31</f>
        <v>16829</v>
      </c>
      <c r="AC61" s="141">
        <f>'enter luc data here'!Z31</f>
        <v>35388</v>
      </c>
      <c r="AD61" s="142">
        <f>'enter luc data here'!AA31</f>
        <v>28661</v>
      </c>
      <c r="AE61" s="148">
        <f t="shared" si="22"/>
        <v>26959.333333333332</v>
      </c>
      <c r="AF61" s="149">
        <f t="shared" si="23"/>
        <v>5424.6619659149655</v>
      </c>
    </row>
    <row r="62" spans="1:32" x14ac:dyDescent="0.2">
      <c r="A62">
        <f>Setup!H23</f>
        <v>30</v>
      </c>
      <c r="B62">
        <f>Setup!I23</f>
        <v>494</v>
      </c>
      <c r="C62" s="106">
        <f>'enter luc data here'!Y43</f>
        <v>0.17</v>
      </c>
      <c r="D62" s="106">
        <f>'enter luc data here'!Z43</f>
        <v>0.25</v>
      </c>
      <c r="E62" s="108">
        <f>'enter luc data here'!AA43</f>
        <v>0.08</v>
      </c>
      <c r="F62" s="106">
        <f t="shared" si="3"/>
        <v>0.16666666666666666</v>
      </c>
      <c r="G62" s="108">
        <f t="shared" si="4"/>
        <v>4.910306620885415E-2</v>
      </c>
      <c r="H62" s="96">
        <f t="shared" si="31"/>
        <v>0.77272727272727282</v>
      </c>
      <c r="I62" s="96">
        <f t="shared" si="32"/>
        <v>1.1363636363636365</v>
      </c>
      <c r="J62" s="97">
        <f t="shared" si="33"/>
        <v>0.36363636363636365</v>
      </c>
      <c r="K62" s="96">
        <f t="shared" si="34"/>
        <v>0.75757575757575768</v>
      </c>
      <c r="L62" s="97">
        <f t="shared" si="35"/>
        <v>0.2231957554947914</v>
      </c>
      <c r="M62" s="42">
        <f t="shared" si="36"/>
        <v>-2.6595744680851057E-2</v>
      </c>
      <c r="N62" s="42">
        <f t="shared" si="37"/>
        <v>1.5957446808510637E-2</v>
      </c>
      <c r="O62" s="43">
        <f t="shared" si="38"/>
        <v>-7.4468085106382975E-2</v>
      </c>
      <c r="P62" s="42">
        <f t="shared" si="39"/>
        <v>-2.8368794326241131E-2</v>
      </c>
      <c r="Q62" s="43">
        <f t="shared" si="40"/>
        <v>2.6118652238752191E-2</v>
      </c>
      <c r="R62" s="62">
        <f>'enter cytotox data here'!Y21</f>
        <v>0</v>
      </c>
      <c r="S62" s="62">
        <f>'enter cytotox data here'!Z21</f>
        <v>0</v>
      </c>
      <c r="T62" s="63">
        <f>'enter cytotox data here'!AA21</f>
        <v>0</v>
      </c>
      <c r="U62" s="76">
        <f t="shared" si="41"/>
        <v>0</v>
      </c>
      <c r="V62" s="77">
        <f t="shared" si="42"/>
        <v>0</v>
      </c>
      <c r="W62" s="53">
        <f t="shared" si="17"/>
        <v>2.290289417115798E-2</v>
      </c>
      <c r="X62" s="53">
        <f t="shared" si="18"/>
        <v>2.290289417115798E-2</v>
      </c>
      <c r="Y62" s="122">
        <f t="shared" si="19"/>
        <v>2.290289417115798E-2</v>
      </c>
      <c r="Z62" s="126">
        <f t="shared" si="20"/>
        <v>2.290289417115798E-2</v>
      </c>
      <c r="AA62" s="126">
        <f t="shared" si="21"/>
        <v>0</v>
      </c>
      <c r="AB62" s="141">
        <f>'enter luc data here'!Y32</f>
        <v>40201</v>
      </c>
      <c r="AC62" s="141">
        <f>'enter luc data here'!Z32</f>
        <v>28463</v>
      </c>
      <c r="AD62" s="142">
        <f>'enter luc data here'!AA32</f>
        <v>102776</v>
      </c>
      <c r="AE62" s="148">
        <f t="shared" si="22"/>
        <v>57146.666666666664</v>
      </c>
      <c r="AF62" s="149">
        <f t="shared" si="23"/>
        <v>23064.924353755086</v>
      </c>
    </row>
    <row r="63" spans="1:32" x14ac:dyDescent="0.2">
      <c r="A63">
        <f>Setup!H24</f>
        <v>100</v>
      </c>
      <c r="B63">
        <f>Setup!I24</f>
        <v>494</v>
      </c>
      <c r="C63" s="106">
        <f>'enter luc data here'!Y44</f>
        <v>0.23</v>
      </c>
      <c r="D63" s="106">
        <f>'enter luc data here'!Z44</f>
        <v>0.08</v>
      </c>
      <c r="E63" s="108">
        <f>'enter luc data here'!AA44</f>
        <v>0.3</v>
      </c>
      <c r="F63" s="106">
        <f t="shared" si="3"/>
        <v>0.20333333333333334</v>
      </c>
      <c r="G63" s="108">
        <f t="shared" si="4"/>
        <v>6.4893074446439283E-2</v>
      </c>
      <c r="H63" s="96">
        <f t="shared" si="31"/>
        <v>1.0454545454545454</v>
      </c>
      <c r="I63" s="96">
        <f t="shared" si="32"/>
        <v>0.36363636363636365</v>
      </c>
      <c r="J63" s="97">
        <f t="shared" si="33"/>
        <v>1.3636363636363635</v>
      </c>
      <c r="K63" s="96">
        <f t="shared" si="34"/>
        <v>0.9242424242424242</v>
      </c>
      <c r="L63" s="97">
        <f t="shared" si="35"/>
        <v>0.29496852021108777</v>
      </c>
      <c r="M63" s="42">
        <f t="shared" si="36"/>
        <v>5.319148936170217E-3</v>
      </c>
      <c r="N63" s="42">
        <f t="shared" si="37"/>
        <v>-7.4468085106382975E-2</v>
      </c>
      <c r="O63" s="43">
        <f t="shared" si="38"/>
        <v>4.2553191489361694E-2</v>
      </c>
      <c r="P63" s="42">
        <f t="shared" si="39"/>
        <v>-8.8652482269503535E-3</v>
      </c>
      <c r="Q63" s="43">
        <f t="shared" si="40"/>
        <v>3.4517592790659191E-2</v>
      </c>
      <c r="R63" s="62">
        <f>'enter cytotox data here'!Y22</f>
        <v>0</v>
      </c>
      <c r="S63" s="62">
        <f>'enter cytotox data here'!Z22</f>
        <v>0</v>
      </c>
      <c r="T63" s="63">
        <f>'enter cytotox data here'!AA22</f>
        <v>0</v>
      </c>
      <c r="U63" s="76">
        <f t="shared" si="41"/>
        <v>0</v>
      </c>
      <c r="V63" s="77">
        <f t="shared" si="42"/>
        <v>0</v>
      </c>
      <c r="W63" s="53">
        <f t="shared" si="17"/>
        <v>2.290289417115798E-2</v>
      </c>
      <c r="X63" s="53">
        <f t="shared" si="18"/>
        <v>2.290289417115798E-2</v>
      </c>
      <c r="Y63" s="122">
        <f t="shared" si="19"/>
        <v>2.290289417115798E-2</v>
      </c>
      <c r="Z63" s="126">
        <f t="shared" si="20"/>
        <v>2.290289417115798E-2</v>
      </c>
      <c r="AA63" s="126">
        <f t="shared" si="21"/>
        <v>0</v>
      </c>
      <c r="AB63" s="141">
        <f>'enter luc data here'!Y33</f>
        <v>53587</v>
      </c>
      <c r="AC63" s="141">
        <f>'enter luc data here'!Z33</f>
        <v>95555</v>
      </c>
      <c r="AD63" s="142">
        <f>'enter luc data here'!AA33</f>
        <v>14714</v>
      </c>
      <c r="AE63" s="148">
        <f t="shared" si="22"/>
        <v>54618.666666666664</v>
      </c>
      <c r="AF63" s="149">
        <f t="shared" si="23"/>
        <v>23342.486816485038</v>
      </c>
    </row>
    <row r="64" spans="1:32" x14ac:dyDescent="0.2">
      <c r="A64">
        <f>Setup!H25</f>
        <v>300</v>
      </c>
      <c r="B64">
        <f>Setup!I25</f>
        <v>494</v>
      </c>
      <c r="C64" s="106">
        <f>'enter luc data here'!Y45</f>
        <v>0.36</v>
      </c>
      <c r="D64" s="106">
        <f>'enter luc data here'!Z45</f>
        <v>0.27</v>
      </c>
      <c r="E64" s="108">
        <f>'enter luc data here'!AA45</f>
        <v>0.2</v>
      </c>
      <c r="F64" s="106">
        <f t="shared" si="3"/>
        <v>0.27666666666666667</v>
      </c>
      <c r="G64" s="108">
        <f t="shared" si="4"/>
        <v>4.6308146631499347E-2</v>
      </c>
      <c r="H64" s="96">
        <f t="shared" si="31"/>
        <v>1.6363636363636362</v>
      </c>
      <c r="I64" s="96">
        <f t="shared" si="32"/>
        <v>1.2272727272727273</v>
      </c>
      <c r="J64" s="97">
        <f t="shared" si="33"/>
        <v>0.90909090909090917</v>
      </c>
      <c r="K64" s="96">
        <f t="shared" si="34"/>
        <v>1.2575757575757576</v>
      </c>
      <c r="L64" s="97">
        <f t="shared" si="35"/>
        <v>0.2104915755977243</v>
      </c>
      <c r="M64" s="42">
        <f t="shared" si="36"/>
        <v>7.4468085106382961E-2</v>
      </c>
      <c r="N64" s="42">
        <f t="shared" si="37"/>
        <v>2.6595744680851071E-2</v>
      </c>
      <c r="O64" s="43">
        <f t="shared" si="38"/>
        <v>-1.063829787234042E-2</v>
      </c>
      <c r="P64" s="42">
        <f t="shared" si="39"/>
        <v>3.0141843971631204E-2</v>
      </c>
      <c r="Q64" s="43">
        <f t="shared" si="40"/>
        <v>2.4631992889095389E-2</v>
      </c>
      <c r="R64" s="62">
        <f>'enter cytotox data here'!Y23</f>
        <v>0</v>
      </c>
      <c r="S64" s="62">
        <f>'enter cytotox data here'!Z23</f>
        <v>0</v>
      </c>
      <c r="T64" s="63">
        <f>'enter cytotox data here'!AA23</f>
        <v>0</v>
      </c>
      <c r="U64" s="76">
        <f t="shared" si="41"/>
        <v>0</v>
      </c>
      <c r="V64" s="77">
        <f t="shared" si="42"/>
        <v>0</v>
      </c>
      <c r="W64" s="53">
        <f t="shared" si="17"/>
        <v>2.290289417115798E-2</v>
      </c>
      <c r="X64" s="53">
        <f t="shared" si="18"/>
        <v>2.290289417115798E-2</v>
      </c>
      <c r="Y64" s="122">
        <f t="shared" si="19"/>
        <v>2.290289417115798E-2</v>
      </c>
      <c r="Z64" s="126">
        <f t="shared" si="20"/>
        <v>2.290289417115798E-2</v>
      </c>
      <c r="AA64" s="126">
        <f t="shared" si="21"/>
        <v>0</v>
      </c>
      <c r="AB64" s="141">
        <f>'enter luc data here'!Y34</f>
        <v>16228</v>
      </c>
      <c r="AC64" s="141">
        <f>'enter luc data here'!Z34</f>
        <v>35574</v>
      </c>
      <c r="AD64" s="142">
        <f>'enter luc data here'!AA34</f>
        <v>39262</v>
      </c>
      <c r="AE64" s="148">
        <f t="shared" si="22"/>
        <v>30354.666666666668</v>
      </c>
      <c r="AF64" s="149">
        <f t="shared" si="23"/>
        <v>7143.1171844728333</v>
      </c>
    </row>
    <row r="65" spans="1:32" x14ac:dyDescent="0.2">
      <c r="A65">
        <f>Setup!H26</f>
        <v>1000</v>
      </c>
      <c r="B65">
        <f>Setup!I26</f>
        <v>494</v>
      </c>
      <c r="C65" s="106">
        <f>'enter luc data here'!Y46</f>
        <v>0.3</v>
      </c>
      <c r="D65" s="106">
        <f>'enter luc data here'!Z46</f>
        <v>0.32</v>
      </c>
      <c r="E65" s="108">
        <f>'enter luc data here'!AA46</f>
        <v>0.69</v>
      </c>
      <c r="F65" s="106">
        <f t="shared" si="3"/>
        <v>0.4366666666666667</v>
      </c>
      <c r="G65" s="108">
        <f t="shared" si="4"/>
        <v>0.12679817734406812</v>
      </c>
      <c r="H65" s="96">
        <f t="shared" si="31"/>
        <v>1.3636363636363635</v>
      </c>
      <c r="I65" s="96">
        <f t="shared" si="32"/>
        <v>1.4545454545454546</v>
      </c>
      <c r="J65" s="97">
        <f t="shared" si="33"/>
        <v>3.1363636363636362</v>
      </c>
      <c r="K65" s="96">
        <f t="shared" si="34"/>
        <v>1.9848484848484851</v>
      </c>
      <c r="L65" s="97">
        <f t="shared" si="35"/>
        <v>0.57635535156394646</v>
      </c>
      <c r="M65" s="42">
        <f t="shared" si="36"/>
        <v>4.2553191489361694E-2</v>
      </c>
      <c r="N65" s="42">
        <f t="shared" si="37"/>
        <v>5.3191489361702128E-2</v>
      </c>
      <c r="O65" s="43">
        <f t="shared" si="38"/>
        <v>0.24999999999999997</v>
      </c>
      <c r="P65" s="42">
        <f t="shared" si="39"/>
        <v>0.1152482269503546</v>
      </c>
      <c r="Q65" s="43">
        <f t="shared" si="40"/>
        <v>6.7445839012802253E-2</v>
      </c>
      <c r="R65" s="62">
        <f>'enter cytotox data here'!Y24</f>
        <v>0</v>
      </c>
      <c r="S65" s="62">
        <f>'enter cytotox data here'!Z24</f>
        <v>0</v>
      </c>
      <c r="T65" s="63">
        <f>'enter cytotox data here'!AA24</f>
        <v>0</v>
      </c>
      <c r="U65" s="76">
        <f t="shared" si="41"/>
        <v>0</v>
      </c>
      <c r="V65" s="77">
        <f t="shared" si="42"/>
        <v>0</v>
      </c>
      <c r="W65" s="53">
        <f t="shared" si="17"/>
        <v>2.290289417115798E-2</v>
      </c>
      <c r="X65" s="53">
        <f t="shared" si="18"/>
        <v>2.290289417115798E-2</v>
      </c>
      <c r="Y65" s="122">
        <f t="shared" si="19"/>
        <v>2.290289417115798E-2</v>
      </c>
      <c r="Z65" s="126">
        <f t="shared" si="20"/>
        <v>2.290289417115798E-2</v>
      </c>
      <c r="AA65" s="126">
        <f t="shared" si="21"/>
        <v>0</v>
      </c>
      <c r="AB65" s="141">
        <f>'enter luc data here'!Y35</f>
        <v>31760</v>
      </c>
      <c r="AC65" s="141">
        <f>'enter luc data here'!Z35</f>
        <v>25822</v>
      </c>
      <c r="AD65" s="142">
        <f>'enter luc data here'!AA35</f>
        <v>23605</v>
      </c>
      <c r="AE65" s="148">
        <f t="shared" si="22"/>
        <v>27062.333333333332</v>
      </c>
      <c r="AF65" s="149">
        <f t="shared" si="23"/>
        <v>2434.4627287715357</v>
      </c>
    </row>
    <row r="66" spans="1:32" x14ac:dyDescent="0.2">
      <c r="A66">
        <f>Setup!H27</f>
        <v>3000</v>
      </c>
      <c r="B66">
        <f>Setup!I27</f>
        <v>494</v>
      </c>
      <c r="C66" s="106">
        <f>'enter luc data here'!Y47</f>
        <v>1.75</v>
      </c>
      <c r="D66" s="106">
        <f>'enter luc data here'!Z47</f>
        <v>2.77</v>
      </c>
      <c r="E66" s="108">
        <f>'enter luc data here'!AA47</f>
        <v>0.6</v>
      </c>
      <c r="F66" s="106">
        <f t="shared" si="3"/>
        <v>1.7066666666666663</v>
      </c>
      <c r="G66" s="108">
        <f t="shared" si="4"/>
        <v>0.62679963128401595</v>
      </c>
      <c r="H66" s="96">
        <f t="shared" si="31"/>
        <v>7.9545454545454541</v>
      </c>
      <c r="I66" s="96">
        <f t="shared" si="32"/>
        <v>12.590909090909092</v>
      </c>
      <c r="J66" s="97">
        <f t="shared" si="33"/>
        <v>2.7272727272727271</v>
      </c>
      <c r="K66" s="96">
        <f t="shared" si="34"/>
        <v>7.7575757575757578</v>
      </c>
      <c r="L66" s="97">
        <f t="shared" si="35"/>
        <v>2.8490892331091624</v>
      </c>
      <c r="M66" s="42">
        <f t="shared" si="36"/>
        <v>0.81382978723404253</v>
      </c>
      <c r="N66" s="42">
        <f t="shared" si="37"/>
        <v>1.3563829787234041</v>
      </c>
      <c r="O66" s="43">
        <f t="shared" si="38"/>
        <v>0.20212765957446807</v>
      </c>
      <c r="P66" s="42">
        <f t="shared" si="39"/>
        <v>0.7907801418439715</v>
      </c>
      <c r="Q66" s="43">
        <f t="shared" si="40"/>
        <v>0.33340405919362526</v>
      </c>
      <c r="R66" s="62">
        <f>'enter cytotox data here'!Y25</f>
        <v>0</v>
      </c>
      <c r="S66" s="62">
        <f>'enter cytotox data here'!Z25</f>
        <v>0</v>
      </c>
      <c r="T66" s="63">
        <f>'enter cytotox data here'!AA25</f>
        <v>0</v>
      </c>
      <c r="U66" s="76">
        <f t="shared" si="41"/>
        <v>0</v>
      </c>
      <c r="V66" s="77">
        <f t="shared" si="42"/>
        <v>0</v>
      </c>
      <c r="W66" s="53">
        <f t="shared" si="17"/>
        <v>2.290289417115798E-2</v>
      </c>
      <c r="X66" s="53">
        <f t="shared" si="18"/>
        <v>2.290289417115798E-2</v>
      </c>
      <c r="Y66" s="122">
        <f t="shared" si="19"/>
        <v>2.290289417115798E-2</v>
      </c>
      <c r="Z66" s="126">
        <f t="shared" si="20"/>
        <v>2.290289417115798E-2</v>
      </c>
      <c r="AA66" s="126">
        <f t="shared" si="21"/>
        <v>0</v>
      </c>
      <c r="AB66" s="141">
        <f>'enter luc data here'!Y36</f>
        <v>19493</v>
      </c>
      <c r="AC66" s="141">
        <f>'enter luc data here'!Z36</f>
        <v>29778</v>
      </c>
      <c r="AD66" s="142">
        <f>'enter luc data here'!AA36</f>
        <v>33678</v>
      </c>
      <c r="AE66" s="148">
        <f t="shared" si="22"/>
        <v>27649.666666666668</v>
      </c>
      <c r="AF66" s="149">
        <f t="shared" si="23"/>
        <v>4230.8749423467661</v>
      </c>
    </row>
    <row r="67" spans="1:32" s="82" customFormat="1" ht="16" thickBot="1" x14ac:dyDescent="0.25">
      <c r="A67" s="82">
        <f>Setup!H28</f>
        <v>10000</v>
      </c>
      <c r="B67" s="82">
        <f>Setup!I28</f>
        <v>494</v>
      </c>
      <c r="C67" s="111">
        <f>'enter luc data here'!Y48</f>
        <v>0.81</v>
      </c>
      <c r="D67" s="111">
        <f>'enter luc data here'!Z48</f>
        <v>0.42</v>
      </c>
      <c r="E67" s="112">
        <f>'enter luc data here'!AA48</f>
        <v>1.35</v>
      </c>
      <c r="F67" s="111">
        <f t="shared" si="3"/>
        <v>0.86</v>
      </c>
      <c r="G67" s="112">
        <f t="shared" si="4"/>
        <v>0.26962937525425523</v>
      </c>
      <c r="H67" s="98">
        <f t="shared" si="31"/>
        <v>3.6818181818181821</v>
      </c>
      <c r="I67" s="99">
        <f t="shared" si="32"/>
        <v>1.9090909090909089</v>
      </c>
      <c r="J67" s="100">
        <f t="shared" si="33"/>
        <v>6.1363636363636367</v>
      </c>
      <c r="K67" s="99">
        <f t="shared" si="34"/>
        <v>3.9090909090909087</v>
      </c>
      <c r="L67" s="100">
        <f t="shared" si="35"/>
        <v>1.2255880693375252</v>
      </c>
      <c r="M67" s="83">
        <f t="shared" si="36"/>
        <v>0.31382978723404259</v>
      </c>
      <c r="N67" s="83">
        <f t="shared" si="37"/>
        <v>0.10638297872340424</v>
      </c>
      <c r="O67" s="84">
        <f t="shared" si="38"/>
        <v>0.60106382978723405</v>
      </c>
      <c r="P67" s="83">
        <f t="shared" si="39"/>
        <v>0.34042553191489366</v>
      </c>
      <c r="Q67" s="84">
        <f t="shared" si="40"/>
        <v>0.14341988045439108</v>
      </c>
      <c r="R67" s="85">
        <f>'enter cytotox data here'!Y26</f>
        <v>0</v>
      </c>
      <c r="S67" s="85">
        <f>'enter cytotox data here'!Z26</f>
        <v>0</v>
      </c>
      <c r="T67" s="86">
        <f>'enter cytotox data here'!AA26</f>
        <v>0</v>
      </c>
      <c r="U67" s="87">
        <f t="shared" si="41"/>
        <v>0</v>
      </c>
      <c r="V67" s="88">
        <f t="shared" si="42"/>
        <v>0</v>
      </c>
      <c r="W67" s="89">
        <f t="shared" si="17"/>
        <v>2.290289417115798E-2</v>
      </c>
      <c r="X67" s="89">
        <f t="shared" si="18"/>
        <v>2.290289417115798E-2</v>
      </c>
      <c r="Y67" s="124">
        <f t="shared" si="19"/>
        <v>2.290289417115798E-2</v>
      </c>
      <c r="Z67" s="128">
        <f t="shared" si="20"/>
        <v>2.290289417115798E-2</v>
      </c>
      <c r="AA67" s="128">
        <f t="shared" si="21"/>
        <v>0</v>
      </c>
      <c r="AB67" s="145">
        <f>'enter luc data here'!Y37</f>
        <v>16637</v>
      </c>
      <c r="AC67" s="145">
        <f>'enter luc data here'!Z37</f>
        <v>32276</v>
      </c>
      <c r="AD67" s="146">
        <f>'enter luc data here'!AA37</f>
        <v>25425</v>
      </c>
      <c r="AE67" s="145">
        <f t="shared" si="22"/>
        <v>24779.333333333332</v>
      </c>
      <c r="AF67" s="152">
        <f t="shared" si="23"/>
        <v>4526.1184375920975</v>
      </c>
    </row>
    <row r="68" spans="1:32" x14ac:dyDescent="0.2">
      <c r="A68">
        <f>Setup!B31</f>
        <v>3</v>
      </c>
      <c r="B68">
        <f>Setup!C31</f>
        <v>983</v>
      </c>
      <c r="C68" s="106">
        <f>'enter luc data here'!AD41</f>
        <v>0.44</v>
      </c>
      <c r="D68" s="106">
        <f>'enter luc data here'!AE41</f>
        <v>0.39</v>
      </c>
      <c r="E68" s="108">
        <f>'enter luc data here'!AF41</f>
        <v>0.22</v>
      </c>
      <c r="F68" s="106">
        <f t="shared" si="3"/>
        <v>0.35000000000000003</v>
      </c>
      <c r="G68" s="108">
        <f t="shared" si="4"/>
        <v>6.6583281184793952E-2</v>
      </c>
      <c r="H68" s="96">
        <f t="shared" si="31"/>
        <v>2</v>
      </c>
      <c r="I68" s="96">
        <f t="shared" si="32"/>
        <v>1.7727272727272727</v>
      </c>
      <c r="J68" s="97">
        <f t="shared" si="33"/>
        <v>1</v>
      </c>
      <c r="K68" s="96">
        <f t="shared" si="34"/>
        <v>1.5909090909090908</v>
      </c>
      <c r="L68" s="97">
        <f t="shared" si="35"/>
        <v>0.30265127811269976</v>
      </c>
      <c r="M68" s="42">
        <f t="shared" si="36"/>
        <v>0.11702127659574467</v>
      </c>
      <c r="N68" s="42">
        <f t="shared" si="37"/>
        <v>9.0425531914893623E-2</v>
      </c>
      <c r="O68" s="43">
        <f t="shared" si="38"/>
        <v>0</v>
      </c>
      <c r="P68" s="42">
        <f t="shared" si="39"/>
        <v>6.9148936170212769E-2</v>
      </c>
      <c r="Q68" s="43">
        <f t="shared" si="40"/>
        <v>3.5416638928081882E-2</v>
      </c>
      <c r="R68" s="81">
        <f>'enter cytotox data here'!AD19</f>
        <v>0</v>
      </c>
      <c r="S68" s="71">
        <f>'enter cytotox data here'!AE19</f>
        <v>0</v>
      </c>
      <c r="T68" s="63">
        <f>'enter cytotox data here'!AF19</f>
        <v>0</v>
      </c>
      <c r="U68" s="76">
        <f t="shared" si="41"/>
        <v>0</v>
      </c>
      <c r="V68" s="77">
        <f t="shared" si="42"/>
        <v>0</v>
      </c>
      <c r="W68" s="55">
        <f t="shared" si="17"/>
        <v>2.290289417115798E-2</v>
      </c>
      <c r="X68" s="53">
        <f t="shared" si="18"/>
        <v>2.290289417115798E-2</v>
      </c>
      <c r="Y68" s="122">
        <f t="shared" si="19"/>
        <v>2.290289417115798E-2</v>
      </c>
      <c r="Z68" s="126">
        <f t="shared" si="20"/>
        <v>2.290289417115798E-2</v>
      </c>
      <c r="AA68" s="126">
        <f t="shared" si="21"/>
        <v>0</v>
      </c>
      <c r="AB68" s="141">
        <f>'enter luc data here'!AD30</f>
        <v>12327</v>
      </c>
      <c r="AC68" s="141">
        <f>'enter luc data here'!AE30</f>
        <v>23138</v>
      </c>
      <c r="AD68" s="142">
        <f>'enter luc data here'!AF30</f>
        <v>25032</v>
      </c>
      <c r="AE68" s="148">
        <f t="shared" si="22"/>
        <v>20165.666666666668</v>
      </c>
      <c r="AF68" s="149">
        <f t="shared" si="23"/>
        <v>3957.2856999604069</v>
      </c>
    </row>
    <row r="69" spans="1:32" x14ac:dyDescent="0.2">
      <c r="A69">
        <f>Setup!B32</f>
        <v>10</v>
      </c>
      <c r="B69">
        <f>Setup!C32</f>
        <v>983</v>
      </c>
      <c r="C69" s="106">
        <f>'enter luc data here'!AD42</f>
        <v>0.79</v>
      </c>
      <c r="D69" s="106">
        <f>'enter luc data here'!AE42</f>
        <v>0.32</v>
      </c>
      <c r="E69" s="108">
        <f>'enter luc data here'!AF42</f>
        <v>0.4</v>
      </c>
      <c r="F69" s="106">
        <f t="shared" ref="F69:F132" si="43">AVERAGE(C69:E69)</f>
        <v>0.50333333333333341</v>
      </c>
      <c r="G69" s="108">
        <f t="shared" ref="G69:G132" si="44">STDEV(C69:E69)/SQRT(3)</f>
        <v>0.14518187826921702</v>
      </c>
      <c r="H69" s="96">
        <f t="shared" si="31"/>
        <v>3.5909090909090913</v>
      </c>
      <c r="I69" s="96">
        <f t="shared" si="32"/>
        <v>1.4545454545454546</v>
      </c>
      <c r="J69" s="97">
        <f t="shared" si="33"/>
        <v>1.8181818181818183</v>
      </c>
      <c r="K69" s="96">
        <f t="shared" si="34"/>
        <v>2.2878787878787881</v>
      </c>
      <c r="L69" s="97">
        <f t="shared" si="35"/>
        <v>0.6599176284964412</v>
      </c>
      <c r="M69" s="42">
        <f t="shared" si="36"/>
        <v>0.30319148936170215</v>
      </c>
      <c r="N69" s="42">
        <f t="shared" si="37"/>
        <v>5.3191489361702128E-2</v>
      </c>
      <c r="O69" s="43">
        <f t="shared" si="38"/>
        <v>9.5744680851063829E-2</v>
      </c>
      <c r="P69" s="42">
        <f t="shared" si="39"/>
        <v>0.15070921985815602</v>
      </c>
      <c r="Q69" s="43">
        <f t="shared" si="40"/>
        <v>7.7224403334689967E-2</v>
      </c>
      <c r="R69" s="62">
        <f>'enter cytotox data here'!AD20</f>
        <v>0</v>
      </c>
      <c r="S69" s="62">
        <f>'enter cytotox data here'!AE20</f>
        <v>0</v>
      </c>
      <c r="T69" s="63">
        <f>'enter cytotox data here'!AF20</f>
        <v>0</v>
      </c>
      <c r="U69" s="76">
        <f t="shared" si="41"/>
        <v>0</v>
      </c>
      <c r="V69" s="77">
        <f t="shared" si="42"/>
        <v>0</v>
      </c>
      <c r="W69" s="55">
        <f t="shared" ref="W69:W132" si="45">(R69+$Z$1)/$X$1</f>
        <v>2.290289417115798E-2</v>
      </c>
      <c r="X69" s="53">
        <f t="shared" ref="X69:X132" si="46">(S69+$Z$1)/$X$1</f>
        <v>2.290289417115798E-2</v>
      </c>
      <c r="Y69" s="122">
        <f t="shared" ref="Y69:Y132" si="47">(T69+$Z$1)/$X$1</f>
        <v>2.290289417115798E-2</v>
      </c>
      <c r="Z69" s="126">
        <f t="shared" ref="Z69:Z132" si="48">AVERAGE(W69:Y69)</f>
        <v>2.290289417115798E-2</v>
      </c>
      <c r="AA69" s="126">
        <f t="shared" ref="AA69:AA132" si="49">STDEV(W69:Y69)/SQRT(3)</f>
        <v>0</v>
      </c>
      <c r="AB69" s="141">
        <f>'enter luc data here'!AD31</f>
        <v>17179</v>
      </c>
      <c r="AC69" s="141">
        <f>'enter luc data here'!AE31</f>
        <v>19745</v>
      </c>
      <c r="AD69" s="142">
        <f>'enter luc data here'!AF31</f>
        <v>36986</v>
      </c>
      <c r="AE69" s="148">
        <f t="shared" ref="AE69:AE132" si="50">AVERAGE(AB69:AD69)</f>
        <v>24636.666666666668</v>
      </c>
      <c r="AF69" s="149">
        <f t="shared" ref="AF69:AF132" si="51">STDEV(AB69:AD69)/SQRT(3)</f>
        <v>6218.9392003602834</v>
      </c>
    </row>
    <row r="70" spans="1:32" x14ac:dyDescent="0.2">
      <c r="A70">
        <f>Setup!B33</f>
        <v>30</v>
      </c>
      <c r="B70">
        <f>Setup!C33</f>
        <v>983</v>
      </c>
      <c r="C70" s="106">
        <f>'enter luc data here'!AD43</f>
        <v>0.34</v>
      </c>
      <c r="D70" s="106">
        <f>'enter luc data here'!AE43</f>
        <v>0.27</v>
      </c>
      <c r="E70" s="108">
        <f>'enter luc data here'!AF43</f>
        <v>0.2</v>
      </c>
      <c r="F70" s="106">
        <f t="shared" si="43"/>
        <v>0.27</v>
      </c>
      <c r="G70" s="108">
        <f t="shared" si="44"/>
        <v>4.0414518843273808E-2</v>
      </c>
      <c r="H70" s="96">
        <f t="shared" si="31"/>
        <v>1.5454545454545456</v>
      </c>
      <c r="I70" s="96">
        <f t="shared" si="32"/>
        <v>1.2272727272727273</v>
      </c>
      <c r="J70" s="97">
        <f t="shared" si="33"/>
        <v>0.90909090909090917</v>
      </c>
      <c r="K70" s="96">
        <f t="shared" si="34"/>
        <v>1.2272727272727273</v>
      </c>
      <c r="L70" s="97">
        <f t="shared" si="35"/>
        <v>0.18370235837851737</v>
      </c>
      <c r="M70" s="42">
        <f t="shared" si="36"/>
        <v>6.3829787234042562E-2</v>
      </c>
      <c r="N70" s="42">
        <f t="shared" si="37"/>
        <v>2.6595744680851071E-2</v>
      </c>
      <c r="O70" s="43">
        <f t="shared" si="38"/>
        <v>-1.063829787234042E-2</v>
      </c>
      <c r="P70" s="42">
        <f t="shared" si="39"/>
        <v>2.6595744680851074E-2</v>
      </c>
      <c r="Q70" s="43">
        <f t="shared" si="40"/>
        <v>2.1497084491103088E-2</v>
      </c>
      <c r="R70" s="62">
        <f>'enter cytotox data here'!AD21</f>
        <v>0</v>
      </c>
      <c r="S70" s="62">
        <f>'enter cytotox data here'!AE21</f>
        <v>0</v>
      </c>
      <c r="T70" s="63">
        <f>'enter cytotox data here'!AF21</f>
        <v>0</v>
      </c>
      <c r="U70" s="76">
        <f t="shared" si="41"/>
        <v>0</v>
      </c>
      <c r="V70" s="77">
        <f t="shared" si="42"/>
        <v>0</v>
      </c>
      <c r="W70" s="53">
        <f t="shared" si="45"/>
        <v>2.290289417115798E-2</v>
      </c>
      <c r="X70" s="53">
        <f t="shared" si="46"/>
        <v>2.290289417115798E-2</v>
      </c>
      <c r="Y70" s="122">
        <f t="shared" si="47"/>
        <v>2.290289417115798E-2</v>
      </c>
      <c r="Z70" s="126">
        <f t="shared" si="48"/>
        <v>2.290289417115798E-2</v>
      </c>
      <c r="AA70" s="126">
        <f t="shared" si="49"/>
        <v>0</v>
      </c>
      <c r="AB70" s="141">
        <f>'enter luc data here'!AD32</f>
        <v>26859</v>
      </c>
      <c r="AC70" s="141">
        <f>'enter luc data here'!AE32</f>
        <v>24053</v>
      </c>
      <c r="AD70" s="142">
        <f>'enter luc data here'!AF32</f>
        <v>35281</v>
      </c>
      <c r="AE70" s="148">
        <f t="shared" si="50"/>
        <v>28731</v>
      </c>
      <c r="AF70" s="149">
        <f t="shared" si="51"/>
        <v>3373.6866086424411</v>
      </c>
    </row>
    <row r="71" spans="1:32" x14ac:dyDescent="0.2">
      <c r="A71">
        <f>Setup!B34</f>
        <v>100</v>
      </c>
      <c r="B71">
        <f>Setup!C34</f>
        <v>983</v>
      </c>
      <c r="C71" s="106">
        <f>'enter luc data here'!AD44</f>
        <v>0.33</v>
      </c>
      <c r="D71" s="106">
        <f>'enter luc data here'!AE44</f>
        <v>0.21</v>
      </c>
      <c r="E71" s="108">
        <f>'enter luc data here'!AF44</f>
        <v>0.23</v>
      </c>
      <c r="F71" s="106">
        <f t="shared" si="43"/>
        <v>0.25666666666666665</v>
      </c>
      <c r="G71" s="108">
        <f t="shared" si="44"/>
        <v>3.7118429085533491E-2</v>
      </c>
      <c r="H71" s="96">
        <f t="shared" si="31"/>
        <v>1.5</v>
      </c>
      <c r="I71" s="96">
        <f t="shared" si="32"/>
        <v>0.95454545454545447</v>
      </c>
      <c r="J71" s="97">
        <f t="shared" si="33"/>
        <v>1.0454545454545454</v>
      </c>
      <c r="K71" s="96">
        <f t="shared" si="34"/>
        <v>1.1666666666666667</v>
      </c>
      <c r="L71" s="97">
        <f t="shared" si="35"/>
        <v>0.16872013220697046</v>
      </c>
      <c r="M71" s="42">
        <f t="shared" si="36"/>
        <v>5.8510638297872342E-2</v>
      </c>
      <c r="N71" s="42">
        <f t="shared" si="37"/>
        <v>-5.319148936170217E-3</v>
      </c>
      <c r="O71" s="43">
        <f t="shared" si="38"/>
        <v>5.319148936170217E-3</v>
      </c>
      <c r="P71" s="42">
        <f t="shared" si="39"/>
        <v>1.9503546099290781E-2</v>
      </c>
      <c r="Q71" s="43">
        <f t="shared" si="40"/>
        <v>1.9743845258262491E-2</v>
      </c>
      <c r="R71" s="62">
        <f>'enter cytotox data here'!AD22</f>
        <v>0</v>
      </c>
      <c r="S71" s="62">
        <f>'enter cytotox data here'!AE22</f>
        <v>0</v>
      </c>
      <c r="T71" s="63">
        <f>'enter cytotox data here'!AF22</f>
        <v>0</v>
      </c>
      <c r="U71" s="76">
        <f t="shared" si="41"/>
        <v>0</v>
      </c>
      <c r="V71" s="77">
        <f t="shared" si="42"/>
        <v>0</v>
      </c>
      <c r="W71" s="53">
        <f t="shared" si="45"/>
        <v>2.290289417115798E-2</v>
      </c>
      <c r="X71" s="53">
        <f t="shared" si="46"/>
        <v>2.290289417115798E-2</v>
      </c>
      <c r="Y71" s="122">
        <f t="shared" si="47"/>
        <v>2.290289417115798E-2</v>
      </c>
      <c r="Z71" s="126">
        <f t="shared" si="48"/>
        <v>2.290289417115798E-2</v>
      </c>
      <c r="AA71" s="126">
        <f t="shared" si="49"/>
        <v>0</v>
      </c>
      <c r="AB71" s="141">
        <f>'enter luc data here'!AD33</f>
        <v>15102</v>
      </c>
      <c r="AC71" s="141">
        <f>'enter luc data here'!AE33</f>
        <v>30753</v>
      </c>
      <c r="AD71" s="142">
        <f>'enter luc data here'!AF33</f>
        <v>19103</v>
      </c>
      <c r="AE71" s="148">
        <f t="shared" si="50"/>
        <v>21652.666666666668</v>
      </c>
      <c r="AF71" s="149">
        <f t="shared" si="51"/>
        <v>4694.4666127024266</v>
      </c>
    </row>
    <row r="72" spans="1:32" x14ac:dyDescent="0.2">
      <c r="A72">
        <f>Setup!B35</f>
        <v>300</v>
      </c>
      <c r="B72">
        <f>Setup!C35</f>
        <v>983</v>
      </c>
      <c r="C72" s="106">
        <f>'enter luc data here'!AD45</f>
        <v>0.27</v>
      </c>
      <c r="D72" s="106">
        <f>'enter luc data here'!AE45</f>
        <v>0.34</v>
      </c>
      <c r="E72" s="108">
        <f>'enter luc data here'!AF45</f>
        <v>0.33</v>
      </c>
      <c r="F72" s="106">
        <f t="shared" si="43"/>
        <v>0.31333333333333341</v>
      </c>
      <c r="G72" s="108">
        <f t="shared" si="44"/>
        <v>2.1858128414340004E-2</v>
      </c>
      <c r="H72" s="96">
        <f t="shared" si="31"/>
        <v>1.2272727272727273</v>
      </c>
      <c r="I72" s="96">
        <f t="shared" si="32"/>
        <v>1.5454545454545456</v>
      </c>
      <c r="J72" s="97">
        <f t="shared" si="33"/>
        <v>1.5</v>
      </c>
      <c r="K72" s="96">
        <f t="shared" si="34"/>
        <v>1.4242424242424245</v>
      </c>
      <c r="L72" s="97">
        <f t="shared" si="35"/>
        <v>9.9355129156090946E-2</v>
      </c>
      <c r="M72" s="42">
        <f t="shared" si="36"/>
        <v>2.6595744680851071E-2</v>
      </c>
      <c r="N72" s="42">
        <f t="shared" si="37"/>
        <v>6.3829787234042562E-2</v>
      </c>
      <c r="O72" s="43">
        <f t="shared" si="38"/>
        <v>5.8510638297872342E-2</v>
      </c>
      <c r="P72" s="42">
        <f t="shared" si="39"/>
        <v>4.9645390070921995E-2</v>
      </c>
      <c r="Q72" s="43">
        <f t="shared" si="40"/>
        <v>1.1626664050180849E-2</v>
      </c>
      <c r="R72" s="62">
        <f>'enter cytotox data here'!AD23</f>
        <v>0</v>
      </c>
      <c r="S72" s="62">
        <f>'enter cytotox data here'!AE23</f>
        <v>0</v>
      </c>
      <c r="T72" s="63">
        <f>'enter cytotox data here'!AF23</f>
        <v>0</v>
      </c>
      <c r="U72" s="76">
        <f t="shared" si="41"/>
        <v>0</v>
      </c>
      <c r="V72" s="77">
        <f t="shared" si="42"/>
        <v>0</v>
      </c>
      <c r="W72" s="53">
        <f t="shared" si="45"/>
        <v>2.290289417115798E-2</v>
      </c>
      <c r="X72" s="53">
        <f t="shared" si="46"/>
        <v>2.290289417115798E-2</v>
      </c>
      <c r="Y72" s="122">
        <f t="shared" si="47"/>
        <v>2.290289417115798E-2</v>
      </c>
      <c r="Z72" s="126">
        <f t="shared" si="48"/>
        <v>2.290289417115798E-2</v>
      </c>
      <c r="AA72" s="126">
        <f t="shared" si="49"/>
        <v>0</v>
      </c>
      <c r="AB72" s="141">
        <f>'enter luc data here'!AD34</f>
        <v>30517</v>
      </c>
      <c r="AC72" s="141">
        <f>'enter luc data here'!AE34</f>
        <v>29680</v>
      </c>
      <c r="AD72" s="142">
        <f>'enter luc data here'!AF34</f>
        <v>23965</v>
      </c>
      <c r="AE72" s="148">
        <f t="shared" si="50"/>
        <v>28054</v>
      </c>
      <c r="AF72" s="149">
        <f t="shared" si="51"/>
        <v>2058.7280053469908</v>
      </c>
    </row>
    <row r="73" spans="1:32" x14ac:dyDescent="0.2">
      <c r="A73">
        <f>Setup!B36</f>
        <v>1000</v>
      </c>
      <c r="B73">
        <f>Setup!C36</f>
        <v>983</v>
      </c>
      <c r="C73" s="106">
        <f>'enter luc data here'!AD46</f>
        <v>0.38</v>
      </c>
      <c r="D73" s="106">
        <f>'enter luc data here'!AE46</f>
        <v>0.18</v>
      </c>
      <c r="E73" s="108">
        <f>'enter luc data here'!AF46</f>
        <v>0.22</v>
      </c>
      <c r="F73" s="106">
        <f t="shared" si="43"/>
        <v>0.26</v>
      </c>
      <c r="G73" s="108">
        <f t="shared" si="44"/>
        <v>6.1101009266077873E-2</v>
      </c>
      <c r="H73" s="96">
        <f t="shared" si="31"/>
        <v>1.7272727272727273</v>
      </c>
      <c r="I73" s="96">
        <f t="shared" si="32"/>
        <v>0.81818181818181812</v>
      </c>
      <c r="J73" s="97">
        <f t="shared" si="33"/>
        <v>1</v>
      </c>
      <c r="K73" s="96">
        <f t="shared" si="34"/>
        <v>1.1818181818181819</v>
      </c>
      <c r="L73" s="97">
        <f t="shared" si="35"/>
        <v>0.27773186030035374</v>
      </c>
      <c r="M73" s="42">
        <f t="shared" si="36"/>
        <v>8.5106382978723402E-2</v>
      </c>
      <c r="N73" s="42">
        <f t="shared" si="37"/>
        <v>-2.1276595744680854E-2</v>
      </c>
      <c r="O73" s="43">
        <f t="shared" si="38"/>
        <v>0</v>
      </c>
      <c r="P73" s="42">
        <f t="shared" si="39"/>
        <v>2.1276595744680851E-2</v>
      </c>
      <c r="Q73" s="43">
        <f t="shared" si="40"/>
        <v>3.2500536843658438E-2</v>
      </c>
      <c r="R73" s="62">
        <f>'enter cytotox data here'!AD24</f>
        <v>0</v>
      </c>
      <c r="S73" s="62">
        <f>'enter cytotox data here'!AE24</f>
        <v>0</v>
      </c>
      <c r="T73" s="63">
        <f>'enter cytotox data here'!AF24</f>
        <v>0</v>
      </c>
      <c r="U73" s="76">
        <f t="shared" si="41"/>
        <v>0</v>
      </c>
      <c r="V73" s="77">
        <f t="shared" si="42"/>
        <v>0</v>
      </c>
      <c r="W73" s="53">
        <f t="shared" si="45"/>
        <v>2.290289417115798E-2</v>
      </c>
      <c r="X73" s="53">
        <f t="shared" si="46"/>
        <v>2.290289417115798E-2</v>
      </c>
      <c r="Y73" s="122">
        <f t="shared" si="47"/>
        <v>2.290289417115798E-2</v>
      </c>
      <c r="Z73" s="126">
        <f t="shared" si="48"/>
        <v>2.290289417115798E-2</v>
      </c>
      <c r="AA73" s="126">
        <f t="shared" si="49"/>
        <v>0</v>
      </c>
      <c r="AB73" s="141">
        <f>'enter luc data here'!AD35</f>
        <v>26382</v>
      </c>
      <c r="AC73" s="141">
        <f>'enter luc data here'!AE35</f>
        <v>27425</v>
      </c>
      <c r="AD73" s="142">
        <f>'enter luc data here'!AF35</f>
        <v>34911</v>
      </c>
      <c r="AE73" s="148">
        <f t="shared" si="50"/>
        <v>29572.666666666668</v>
      </c>
      <c r="AF73" s="149">
        <f t="shared" si="51"/>
        <v>2686.0947075220097</v>
      </c>
    </row>
    <row r="74" spans="1:32" x14ac:dyDescent="0.2">
      <c r="A74">
        <f>Setup!B37</f>
        <v>3000</v>
      </c>
      <c r="B74">
        <f>Setup!C37</f>
        <v>983</v>
      </c>
      <c r="C74" s="106">
        <f>'enter luc data here'!AD47</f>
        <v>0.62</v>
      </c>
      <c r="D74" s="106">
        <f>'enter luc data here'!AE47</f>
        <v>0.32</v>
      </c>
      <c r="E74" s="108">
        <f>'enter luc data here'!AF47</f>
        <v>0.33</v>
      </c>
      <c r="F74" s="106">
        <f t="shared" si="43"/>
        <v>0.42333333333333334</v>
      </c>
      <c r="G74" s="108">
        <f t="shared" si="44"/>
        <v>9.8375697089158082E-2</v>
      </c>
      <c r="H74" s="96">
        <f t="shared" si="31"/>
        <v>2.8181818181818183</v>
      </c>
      <c r="I74" s="96">
        <f t="shared" si="32"/>
        <v>1.4545454545454546</v>
      </c>
      <c r="J74" s="97">
        <f t="shared" si="33"/>
        <v>1.5</v>
      </c>
      <c r="K74" s="96">
        <f t="shared" si="34"/>
        <v>1.9242424242424245</v>
      </c>
      <c r="L74" s="97">
        <f t="shared" si="35"/>
        <v>0.44716225949617266</v>
      </c>
      <c r="M74" s="42">
        <f t="shared" si="36"/>
        <v>0.21276595744680851</v>
      </c>
      <c r="N74" s="42">
        <f t="shared" si="37"/>
        <v>5.3191489361702128E-2</v>
      </c>
      <c r="O74" s="43">
        <f t="shared" si="38"/>
        <v>5.8510638297872342E-2</v>
      </c>
      <c r="P74" s="42">
        <f t="shared" si="39"/>
        <v>0.10815602836879433</v>
      </c>
      <c r="Q74" s="43">
        <f t="shared" si="40"/>
        <v>5.2327498451679805E-2</v>
      </c>
      <c r="R74" s="62">
        <f>'enter cytotox data here'!AD25</f>
        <v>0</v>
      </c>
      <c r="S74" s="62">
        <f>'enter cytotox data here'!AE25</f>
        <v>0</v>
      </c>
      <c r="T74" s="63">
        <f>'enter cytotox data here'!AF25</f>
        <v>0</v>
      </c>
      <c r="U74" s="76">
        <f t="shared" si="41"/>
        <v>0</v>
      </c>
      <c r="V74" s="77">
        <f t="shared" si="42"/>
        <v>0</v>
      </c>
      <c r="W74" s="53">
        <f t="shared" si="45"/>
        <v>2.290289417115798E-2</v>
      </c>
      <c r="X74" s="53">
        <f t="shared" si="46"/>
        <v>2.290289417115798E-2</v>
      </c>
      <c r="Y74" s="122">
        <f t="shared" si="47"/>
        <v>2.290289417115798E-2</v>
      </c>
      <c r="Z74" s="126">
        <f t="shared" si="48"/>
        <v>2.290289417115798E-2</v>
      </c>
      <c r="AA74" s="126">
        <f t="shared" si="49"/>
        <v>0</v>
      </c>
      <c r="AB74" s="141">
        <f>'enter luc data here'!AD36</f>
        <v>25696</v>
      </c>
      <c r="AC74" s="141">
        <f>'enter luc data here'!AE36</f>
        <v>25052</v>
      </c>
      <c r="AD74" s="142">
        <f>'enter luc data here'!AF36</f>
        <v>40306</v>
      </c>
      <c r="AE74" s="148">
        <f t="shared" si="50"/>
        <v>30351.333333333332</v>
      </c>
      <c r="AF74" s="149">
        <f t="shared" si="51"/>
        <v>4980.8039957866658</v>
      </c>
    </row>
    <row r="75" spans="1:32" s="10" customFormat="1" x14ac:dyDescent="0.2">
      <c r="A75" s="10">
        <f>Setup!B38</f>
        <v>10000</v>
      </c>
      <c r="B75" s="10">
        <f>Setup!C38</f>
        <v>983</v>
      </c>
      <c r="C75" s="109">
        <f>'enter luc data here'!AD48</f>
        <v>0.28999999999999998</v>
      </c>
      <c r="D75" s="109">
        <f>'enter luc data here'!AE48</f>
        <v>0.34</v>
      </c>
      <c r="E75" s="110">
        <f>'enter luc data here'!AF48</f>
        <v>0.27</v>
      </c>
      <c r="F75" s="109">
        <f t="shared" si="43"/>
        <v>0.3</v>
      </c>
      <c r="G75" s="110">
        <f t="shared" si="44"/>
        <v>2.0816659994661334E-2</v>
      </c>
      <c r="H75" s="101">
        <f t="shared" si="31"/>
        <v>1.3181818181818181</v>
      </c>
      <c r="I75" s="102">
        <f t="shared" si="32"/>
        <v>1.5454545454545456</v>
      </c>
      <c r="J75" s="103">
        <f t="shared" si="33"/>
        <v>1.2272727272727273</v>
      </c>
      <c r="K75" s="102">
        <f t="shared" si="34"/>
        <v>1.3636363636363635</v>
      </c>
      <c r="L75" s="103">
        <f t="shared" si="35"/>
        <v>9.4621181793915182E-2</v>
      </c>
      <c r="M75" s="44">
        <f t="shared" si="36"/>
        <v>3.7234042553191474E-2</v>
      </c>
      <c r="N75" s="44">
        <f t="shared" si="37"/>
        <v>6.3829787234042562E-2</v>
      </c>
      <c r="O75" s="45">
        <f t="shared" si="38"/>
        <v>2.6595744680851071E-2</v>
      </c>
      <c r="P75" s="44">
        <f t="shared" si="39"/>
        <v>4.2553191489361701E-2</v>
      </c>
      <c r="Q75" s="45">
        <f t="shared" si="40"/>
        <v>1.1072691486521992E-2</v>
      </c>
      <c r="R75" s="64">
        <f>'enter cytotox data here'!AD26</f>
        <v>0</v>
      </c>
      <c r="S75" s="64">
        <f>'enter cytotox data here'!AE26</f>
        <v>0</v>
      </c>
      <c r="T75" s="65">
        <f>'enter cytotox data here'!AF26</f>
        <v>0</v>
      </c>
      <c r="U75" s="78">
        <f t="shared" si="41"/>
        <v>0</v>
      </c>
      <c r="V75" s="79">
        <f t="shared" si="42"/>
        <v>0</v>
      </c>
      <c r="W75" s="54">
        <f t="shared" si="45"/>
        <v>2.290289417115798E-2</v>
      </c>
      <c r="X75" s="54">
        <f t="shared" si="46"/>
        <v>2.290289417115798E-2</v>
      </c>
      <c r="Y75" s="123">
        <f t="shared" si="47"/>
        <v>2.290289417115798E-2</v>
      </c>
      <c r="Z75" s="127">
        <f t="shared" si="48"/>
        <v>2.290289417115798E-2</v>
      </c>
      <c r="AA75" s="127">
        <f t="shared" si="49"/>
        <v>0</v>
      </c>
      <c r="AB75" s="143">
        <f>'enter luc data here'!AD37</f>
        <v>18768</v>
      </c>
      <c r="AC75" s="143">
        <f>'enter luc data here'!AE37</f>
        <v>28312</v>
      </c>
      <c r="AD75" s="144">
        <f>'enter luc data here'!AF37</f>
        <v>15395</v>
      </c>
      <c r="AE75" s="143">
        <f t="shared" si="50"/>
        <v>20825</v>
      </c>
      <c r="AF75" s="151">
        <f t="shared" si="51"/>
        <v>3868.0597634128321</v>
      </c>
    </row>
    <row r="76" spans="1:32" x14ac:dyDescent="0.2">
      <c r="A76">
        <f>Setup!D31</f>
        <v>3</v>
      </c>
      <c r="B76">
        <f>Setup!E31</f>
        <v>848</v>
      </c>
      <c r="C76" s="106">
        <f>'enter luc data here'!AG41</f>
        <v>0.18</v>
      </c>
      <c r="D76" s="106">
        <f>'enter luc data here'!AH41</f>
        <v>0.27</v>
      </c>
      <c r="E76" s="108">
        <f>'enter luc data here'!AI41</f>
        <v>0.15</v>
      </c>
      <c r="F76" s="106">
        <f t="shared" si="43"/>
        <v>0.19999999999999998</v>
      </c>
      <c r="G76" s="108">
        <f t="shared" si="44"/>
        <v>3.6055512754639897E-2</v>
      </c>
      <c r="H76" s="96">
        <f t="shared" si="31"/>
        <v>0.81818181818181812</v>
      </c>
      <c r="I76" s="96">
        <f t="shared" si="32"/>
        <v>1.2272727272727273</v>
      </c>
      <c r="J76" s="97">
        <f t="shared" si="33"/>
        <v>0.68181818181818177</v>
      </c>
      <c r="K76" s="96">
        <f t="shared" si="34"/>
        <v>0.90909090909090906</v>
      </c>
      <c r="L76" s="97">
        <f t="shared" si="35"/>
        <v>0.1638886943392725</v>
      </c>
      <c r="M76" s="42">
        <f t="shared" si="36"/>
        <v>-2.1276595744680854E-2</v>
      </c>
      <c r="N76" s="42">
        <f t="shared" si="37"/>
        <v>2.6595744680851071E-2</v>
      </c>
      <c r="O76" s="43">
        <f t="shared" si="38"/>
        <v>-3.7234042553191488E-2</v>
      </c>
      <c r="P76" s="42">
        <f t="shared" si="39"/>
        <v>-1.0638297872340422E-2</v>
      </c>
      <c r="Q76" s="43">
        <f t="shared" si="40"/>
        <v>1.9178464231191437E-2</v>
      </c>
      <c r="R76" s="66">
        <f>'enter cytotox data here'!AG19</f>
        <v>0</v>
      </c>
      <c r="S76" s="67">
        <f>'enter cytotox data here'!AH19</f>
        <v>0</v>
      </c>
      <c r="T76" s="68">
        <f>'enter cytotox data here'!AI19</f>
        <v>0</v>
      </c>
      <c r="U76" s="76">
        <f t="shared" si="41"/>
        <v>0</v>
      </c>
      <c r="V76" s="77">
        <f t="shared" si="42"/>
        <v>0</v>
      </c>
      <c r="W76" s="55">
        <f t="shared" si="45"/>
        <v>2.290289417115798E-2</v>
      </c>
      <c r="X76" s="53">
        <f t="shared" si="46"/>
        <v>2.290289417115798E-2</v>
      </c>
      <c r="Y76" s="122">
        <f t="shared" si="47"/>
        <v>2.290289417115798E-2</v>
      </c>
      <c r="Z76" s="126">
        <f t="shared" si="48"/>
        <v>2.290289417115798E-2</v>
      </c>
      <c r="AA76" s="126">
        <f t="shared" si="49"/>
        <v>0</v>
      </c>
      <c r="AB76" s="141">
        <f>'enter luc data here'!AG30</f>
        <v>40379</v>
      </c>
      <c r="AC76" s="141">
        <f>'enter luc data here'!AH30</f>
        <v>41960</v>
      </c>
      <c r="AD76" s="142">
        <f>'enter luc data here'!AI30</f>
        <v>39824</v>
      </c>
      <c r="AE76" s="148">
        <f t="shared" si="50"/>
        <v>40721</v>
      </c>
      <c r="AF76" s="149">
        <f t="shared" si="51"/>
        <v>639.88202037563144</v>
      </c>
    </row>
    <row r="77" spans="1:32" x14ac:dyDescent="0.2">
      <c r="A77">
        <f>Setup!D32</f>
        <v>10</v>
      </c>
      <c r="B77">
        <f>Setup!E32</f>
        <v>848</v>
      </c>
      <c r="C77" s="106">
        <f>'enter luc data here'!AG42</f>
        <v>0.47</v>
      </c>
      <c r="D77" s="106">
        <f>'enter luc data here'!AH42</f>
        <v>0.15</v>
      </c>
      <c r="E77" s="108">
        <f>'enter luc data here'!AI42</f>
        <v>0.43</v>
      </c>
      <c r="F77" s="106">
        <f t="shared" si="43"/>
        <v>0.35000000000000003</v>
      </c>
      <c r="G77" s="108">
        <f t="shared" si="44"/>
        <v>0.10066445913694332</v>
      </c>
      <c r="H77" s="96">
        <f t="shared" si="31"/>
        <v>2.1363636363636362</v>
      </c>
      <c r="I77" s="96">
        <f t="shared" si="32"/>
        <v>0.68181818181818177</v>
      </c>
      <c r="J77" s="97">
        <f t="shared" si="33"/>
        <v>1.9545454545454546</v>
      </c>
      <c r="K77" s="96">
        <f t="shared" si="34"/>
        <v>1.5909090909090908</v>
      </c>
      <c r="L77" s="97">
        <f t="shared" si="35"/>
        <v>0.45756572334974233</v>
      </c>
      <c r="M77" s="42">
        <f t="shared" si="36"/>
        <v>0.13297872340425529</v>
      </c>
      <c r="N77" s="42">
        <f t="shared" si="37"/>
        <v>-3.7234042553191488E-2</v>
      </c>
      <c r="O77" s="43">
        <f t="shared" si="38"/>
        <v>0.11170212765957446</v>
      </c>
      <c r="P77" s="42">
        <f t="shared" si="39"/>
        <v>6.9148936170212755E-2</v>
      </c>
      <c r="Q77" s="43">
        <f t="shared" si="40"/>
        <v>5.3544925072842191E-2</v>
      </c>
      <c r="R77" s="62">
        <f>'enter cytotox data here'!AG20</f>
        <v>0</v>
      </c>
      <c r="S77" s="62">
        <f>'enter cytotox data here'!AH20</f>
        <v>0</v>
      </c>
      <c r="T77" s="63">
        <f>'enter cytotox data here'!AI20</f>
        <v>0</v>
      </c>
      <c r="U77" s="76">
        <f t="shared" si="41"/>
        <v>0</v>
      </c>
      <c r="V77" s="77">
        <f t="shared" si="42"/>
        <v>0</v>
      </c>
      <c r="W77" s="55">
        <f t="shared" si="45"/>
        <v>2.290289417115798E-2</v>
      </c>
      <c r="X77" s="53">
        <f t="shared" si="46"/>
        <v>2.290289417115798E-2</v>
      </c>
      <c r="Y77" s="122">
        <f t="shared" si="47"/>
        <v>2.290289417115798E-2</v>
      </c>
      <c r="Z77" s="126">
        <f t="shared" si="48"/>
        <v>2.290289417115798E-2</v>
      </c>
      <c r="AA77" s="126">
        <f t="shared" si="49"/>
        <v>0</v>
      </c>
      <c r="AB77" s="141">
        <f>'enter luc data here'!AG31</f>
        <v>29173</v>
      </c>
      <c r="AC77" s="141">
        <f>'enter luc data here'!AH31</f>
        <v>30552</v>
      </c>
      <c r="AD77" s="142">
        <f>'enter luc data here'!AI31</f>
        <v>31887</v>
      </c>
      <c r="AE77" s="148">
        <f t="shared" si="50"/>
        <v>30537.333333333332</v>
      </c>
      <c r="AF77" s="149">
        <f t="shared" si="51"/>
        <v>783.49863504100074</v>
      </c>
    </row>
    <row r="78" spans="1:32" x14ac:dyDescent="0.2">
      <c r="A78">
        <f>Setup!D33</f>
        <v>30</v>
      </c>
      <c r="B78">
        <f>Setup!E33</f>
        <v>848</v>
      </c>
      <c r="C78" s="106">
        <f>'enter luc data here'!AG43</f>
        <v>0.34</v>
      </c>
      <c r="D78" s="106">
        <f>'enter luc data here'!AH43</f>
        <v>0.22</v>
      </c>
      <c r="E78" s="108">
        <f>'enter luc data here'!AI43</f>
        <v>0.4</v>
      </c>
      <c r="F78" s="106">
        <f t="shared" si="43"/>
        <v>0.32</v>
      </c>
      <c r="G78" s="108">
        <f t="shared" si="44"/>
        <v>5.291502622129178E-2</v>
      </c>
      <c r="H78" s="96">
        <f t="shared" si="31"/>
        <v>1.5454545454545456</v>
      </c>
      <c r="I78" s="96">
        <f t="shared" si="32"/>
        <v>1</v>
      </c>
      <c r="J78" s="97">
        <f t="shared" si="33"/>
        <v>1.8181818181818183</v>
      </c>
      <c r="K78" s="96">
        <f t="shared" si="34"/>
        <v>1.4545454545454548</v>
      </c>
      <c r="L78" s="97">
        <f t="shared" si="35"/>
        <v>0.24052284646041741</v>
      </c>
      <c r="M78" s="42">
        <f t="shared" si="36"/>
        <v>6.3829787234042562E-2</v>
      </c>
      <c r="N78" s="42">
        <f t="shared" si="37"/>
        <v>0</v>
      </c>
      <c r="O78" s="43">
        <f t="shared" si="38"/>
        <v>9.5744680851063829E-2</v>
      </c>
      <c r="P78" s="42">
        <f t="shared" si="39"/>
        <v>5.3191489361702128E-2</v>
      </c>
      <c r="Q78" s="43">
        <f t="shared" si="40"/>
        <v>2.8146290543240325E-2</v>
      </c>
      <c r="R78" s="62">
        <f>'enter cytotox data here'!AG21</f>
        <v>0</v>
      </c>
      <c r="S78" s="62">
        <f>'enter cytotox data here'!AH21</f>
        <v>0</v>
      </c>
      <c r="T78" s="63">
        <f>'enter cytotox data here'!AI21</f>
        <v>0</v>
      </c>
      <c r="U78" s="76">
        <f t="shared" si="41"/>
        <v>0</v>
      </c>
      <c r="V78" s="77">
        <f t="shared" si="42"/>
        <v>0</v>
      </c>
      <c r="W78" s="53">
        <f t="shared" si="45"/>
        <v>2.290289417115798E-2</v>
      </c>
      <c r="X78" s="53">
        <f t="shared" si="46"/>
        <v>2.290289417115798E-2</v>
      </c>
      <c r="Y78" s="122">
        <f t="shared" si="47"/>
        <v>2.290289417115798E-2</v>
      </c>
      <c r="Z78" s="126">
        <f t="shared" si="48"/>
        <v>2.290289417115798E-2</v>
      </c>
      <c r="AA78" s="126">
        <f t="shared" si="49"/>
        <v>0</v>
      </c>
      <c r="AB78" s="141">
        <f>'enter luc data here'!AG32</f>
        <v>20756</v>
      </c>
      <c r="AC78" s="141">
        <f>'enter luc data here'!AH32</f>
        <v>32663</v>
      </c>
      <c r="AD78" s="142">
        <f>'enter luc data here'!AI32</f>
        <v>23174</v>
      </c>
      <c r="AE78" s="148">
        <f t="shared" si="50"/>
        <v>25531</v>
      </c>
      <c r="AF78" s="149">
        <f t="shared" si="51"/>
        <v>3633.6734856065427</v>
      </c>
    </row>
    <row r="79" spans="1:32" x14ac:dyDescent="0.2">
      <c r="A79">
        <f>Setup!D34</f>
        <v>100</v>
      </c>
      <c r="B79">
        <f>Setup!E34</f>
        <v>848</v>
      </c>
      <c r="C79" s="106">
        <f>'enter luc data here'!AG44</f>
        <v>0.36</v>
      </c>
      <c r="D79" s="106">
        <f>'enter luc data here'!AH44</f>
        <v>0.2</v>
      </c>
      <c r="E79" s="108">
        <f>'enter luc data here'!AI44</f>
        <v>0.1</v>
      </c>
      <c r="F79" s="106">
        <f t="shared" si="43"/>
        <v>0.22</v>
      </c>
      <c r="G79" s="108">
        <f t="shared" si="44"/>
        <v>7.571877794400364E-2</v>
      </c>
      <c r="H79" s="96">
        <f t="shared" si="31"/>
        <v>1.6363636363636362</v>
      </c>
      <c r="I79" s="96">
        <f t="shared" si="32"/>
        <v>0.90909090909090917</v>
      </c>
      <c r="J79" s="97">
        <f t="shared" si="33"/>
        <v>0.45454545454545459</v>
      </c>
      <c r="K79" s="96">
        <f t="shared" si="34"/>
        <v>1</v>
      </c>
      <c r="L79" s="97">
        <f t="shared" si="35"/>
        <v>0.34417626338183471</v>
      </c>
      <c r="M79" s="42">
        <f t="shared" si="36"/>
        <v>7.4468085106382961E-2</v>
      </c>
      <c r="N79" s="42">
        <f t="shared" si="37"/>
        <v>-1.063829787234042E-2</v>
      </c>
      <c r="O79" s="43">
        <f t="shared" si="38"/>
        <v>-6.3829787234042548E-2</v>
      </c>
      <c r="P79" s="42">
        <f t="shared" si="39"/>
        <v>0</v>
      </c>
      <c r="Q79" s="43">
        <f t="shared" si="40"/>
        <v>4.0275945714895553E-2</v>
      </c>
      <c r="R79" s="62">
        <f>'enter cytotox data here'!AG22</f>
        <v>0</v>
      </c>
      <c r="S79" s="62">
        <f>'enter cytotox data here'!AH22</f>
        <v>0</v>
      </c>
      <c r="T79" s="63">
        <f>'enter cytotox data here'!AI22</f>
        <v>0</v>
      </c>
      <c r="U79" s="76">
        <f t="shared" si="41"/>
        <v>0</v>
      </c>
      <c r="V79" s="77">
        <f t="shared" si="42"/>
        <v>0</v>
      </c>
      <c r="W79" s="53">
        <f t="shared" si="45"/>
        <v>2.290289417115798E-2</v>
      </c>
      <c r="X79" s="53">
        <f t="shared" si="46"/>
        <v>2.290289417115798E-2</v>
      </c>
      <c r="Y79" s="122">
        <f t="shared" si="47"/>
        <v>2.290289417115798E-2</v>
      </c>
      <c r="Z79" s="126">
        <f t="shared" si="48"/>
        <v>2.290289417115798E-2</v>
      </c>
      <c r="AA79" s="126">
        <f t="shared" si="49"/>
        <v>0</v>
      </c>
      <c r="AB79" s="141">
        <f>'enter luc data here'!AG33</f>
        <v>33781</v>
      </c>
      <c r="AC79" s="141">
        <f>'enter luc data here'!AH33</f>
        <v>57741</v>
      </c>
      <c r="AD79" s="142">
        <f>'enter luc data here'!AI33</f>
        <v>35411</v>
      </c>
      <c r="AE79" s="148">
        <f t="shared" si="50"/>
        <v>42311</v>
      </c>
      <c r="AF79" s="149">
        <f t="shared" si="51"/>
        <v>7729.3358921276895</v>
      </c>
    </row>
    <row r="80" spans="1:32" x14ac:dyDescent="0.2">
      <c r="A80">
        <f>Setup!D35</f>
        <v>300</v>
      </c>
      <c r="B80">
        <f>Setup!E35</f>
        <v>848</v>
      </c>
      <c r="C80" s="106">
        <f>'enter luc data here'!AG45</f>
        <v>0.59</v>
      </c>
      <c r="D80" s="106">
        <f>'enter luc data here'!AH45</f>
        <v>0.71</v>
      </c>
      <c r="E80" s="108">
        <f>'enter luc data here'!AI45</f>
        <v>0.59</v>
      </c>
      <c r="F80" s="106">
        <f t="shared" si="43"/>
        <v>0.62999999999999989</v>
      </c>
      <c r="G80" s="108">
        <f t="shared" si="44"/>
        <v>0.04</v>
      </c>
      <c r="H80" s="96">
        <f t="shared" si="31"/>
        <v>2.6818181818181817</v>
      </c>
      <c r="I80" s="96">
        <f t="shared" si="32"/>
        <v>3.2272727272727271</v>
      </c>
      <c r="J80" s="97">
        <f t="shared" si="33"/>
        <v>2.6818181818181817</v>
      </c>
      <c r="K80" s="96">
        <f t="shared" si="34"/>
        <v>2.8636363636363633</v>
      </c>
      <c r="L80" s="97">
        <f t="shared" si="35"/>
        <v>0.18181818181818182</v>
      </c>
      <c r="M80" s="42">
        <f t="shared" si="36"/>
        <v>0.19680851063829785</v>
      </c>
      <c r="N80" s="42">
        <f t="shared" si="37"/>
        <v>0.26063829787234039</v>
      </c>
      <c r="O80" s="43">
        <f t="shared" si="38"/>
        <v>0.19680851063829785</v>
      </c>
      <c r="P80" s="42">
        <f t="shared" si="39"/>
        <v>0.21808510638297871</v>
      </c>
      <c r="Q80" s="43">
        <f t="shared" si="40"/>
        <v>2.1276595744680819E-2</v>
      </c>
      <c r="R80" s="62">
        <f>'enter cytotox data here'!AG23</f>
        <v>0</v>
      </c>
      <c r="S80" s="62">
        <f>'enter cytotox data here'!AH23</f>
        <v>0</v>
      </c>
      <c r="T80" s="63">
        <f>'enter cytotox data here'!AI23</f>
        <v>0</v>
      </c>
      <c r="U80" s="76">
        <f t="shared" si="41"/>
        <v>0</v>
      </c>
      <c r="V80" s="77">
        <f t="shared" si="42"/>
        <v>0</v>
      </c>
      <c r="W80" s="53">
        <f t="shared" si="45"/>
        <v>2.290289417115798E-2</v>
      </c>
      <c r="X80" s="53">
        <f t="shared" si="46"/>
        <v>2.290289417115798E-2</v>
      </c>
      <c r="Y80" s="122">
        <f t="shared" si="47"/>
        <v>2.290289417115798E-2</v>
      </c>
      <c r="Z80" s="126">
        <f t="shared" si="48"/>
        <v>2.290289417115798E-2</v>
      </c>
      <c r="AA80" s="126">
        <f t="shared" si="49"/>
        <v>0</v>
      </c>
      <c r="AB80" s="141">
        <f>'enter luc data here'!AG34</f>
        <v>19496</v>
      </c>
      <c r="AC80" s="141">
        <f>'enter luc data here'!AH34</f>
        <v>14147</v>
      </c>
      <c r="AD80" s="142">
        <f>'enter luc data here'!AI34</f>
        <v>69884</v>
      </c>
      <c r="AE80" s="148">
        <f t="shared" si="50"/>
        <v>34509</v>
      </c>
      <c r="AF80" s="149">
        <f t="shared" si="51"/>
        <v>17754.77324552471</v>
      </c>
    </row>
    <row r="81" spans="1:32" x14ac:dyDescent="0.2">
      <c r="A81">
        <f>Setup!D36</f>
        <v>1000</v>
      </c>
      <c r="B81">
        <f>Setup!E36</f>
        <v>848</v>
      </c>
      <c r="C81" s="106">
        <f>'enter luc data here'!AG46</f>
        <v>1.0900000000000001</v>
      </c>
      <c r="D81" s="106">
        <f>'enter luc data here'!AH46</f>
        <v>0.57999999999999996</v>
      </c>
      <c r="E81" s="108">
        <f>'enter luc data here'!AI46</f>
        <v>1.06</v>
      </c>
      <c r="F81" s="106">
        <f t="shared" si="43"/>
        <v>0.91</v>
      </c>
      <c r="G81" s="108">
        <f t="shared" si="44"/>
        <v>0.1652271164185834</v>
      </c>
      <c r="H81" s="96">
        <f t="shared" si="31"/>
        <v>4.954545454545455</v>
      </c>
      <c r="I81" s="96">
        <f t="shared" si="32"/>
        <v>2.6363636363636362</v>
      </c>
      <c r="J81" s="97">
        <f t="shared" si="33"/>
        <v>4.8181818181818183</v>
      </c>
      <c r="K81" s="96">
        <f t="shared" si="34"/>
        <v>4.1363636363636367</v>
      </c>
      <c r="L81" s="97">
        <f t="shared" si="35"/>
        <v>0.75103234735719415</v>
      </c>
      <c r="M81" s="42">
        <f t="shared" si="36"/>
        <v>0.46276595744680854</v>
      </c>
      <c r="N81" s="42">
        <f t="shared" si="37"/>
        <v>0.19148936170212763</v>
      </c>
      <c r="O81" s="43">
        <f t="shared" si="38"/>
        <v>0.44680851063829791</v>
      </c>
      <c r="P81" s="42">
        <f t="shared" si="39"/>
        <v>0.36702127659574474</v>
      </c>
      <c r="Q81" s="43">
        <f t="shared" si="40"/>
        <v>8.7886764052437699E-2</v>
      </c>
      <c r="R81" s="62">
        <f>'enter cytotox data here'!AG24</f>
        <v>0</v>
      </c>
      <c r="S81" s="62">
        <f>'enter cytotox data here'!AH24</f>
        <v>0</v>
      </c>
      <c r="T81" s="63">
        <f>'enter cytotox data here'!AI24</f>
        <v>0</v>
      </c>
      <c r="U81" s="76">
        <f t="shared" si="41"/>
        <v>0</v>
      </c>
      <c r="V81" s="77">
        <f t="shared" si="42"/>
        <v>0</v>
      </c>
      <c r="W81" s="53">
        <f t="shared" si="45"/>
        <v>2.290289417115798E-2</v>
      </c>
      <c r="X81" s="53">
        <f t="shared" si="46"/>
        <v>2.290289417115798E-2</v>
      </c>
      <c r="Y81" s="122">
        <f t="shared" si="47"/>
        <v>2.290289417115798E-2</v>
      </c>
      <c r="Z81" s="126">
        <f t="shared" si="48"/>
        <v>2.290289417115798E-2</v>
      </c>
      <c r="AA81" s="126">
        <f t="shared" si="49"/>
        <v>0</v>
      </c>
      <c r="AB81" s="141">
        <f>'enter luc data here'!AG35</f>
        <v>37114</v>
      </c>
      <c r="AC81" s="141">
        <f>'enter luc data here'!AH35</f>
        <v>25034</v>
      </c>
      <c r="AD81" s="142">
        <f>'enter luc data here'!AI35</f>
        <v>30538</v>
      </c>
      <c r="AE81" s="148">
        <f t="shared" si="50"/>
        <v>30895.333333333332</v>
      </c>
      <c r="AF81" s="149">
        <f t="shared" si="51"/>
        <v>3491.7696245759239</v>
      </c>
    </row>
    <row r="82" spans="1:32" x14ac:dyDescent="0.2">
      <c r="A82">
        <f>Setup!D37</f>
        <v>3000</v>
      </c>
      <c r="B82">
        <f>Setup!E37</f>
        <v>848</v>
      </c>
      <c r="C82" s="106">
        <f>'enter luc data here'!AG47</f>
        <v>1.47</v>
      </c>
      <c r="D82" s="106">
        <f>'enter luc data here'!AH47</f>
        <v>1.62</v>
      </c>
      <c r="E82" s="108">
        <f>'enter luc data here'!AI47</f>
        <v>1.25</v>
      </c>
      <c r="F82" s="106">
        <f t="shared" si="43"/>
        <v>1.4466666666666665</v>
      </c>
      <c r="G82" s="108">
        <f t="shared" si="44"/>
        <v>0.10744507640857529</v>
      </c>
      <c r="H82" s="96">
        <f t="shared" si="31"/>
        <v>6.6818181818181817</v>
      </c>
      <c r="I82" s="96">
        <f t="shared" si="32"/>
        <v>7.3636363636363642</v>
      </c>
      <c r="J82" s="97">
        <f t="shared" si="33"/>
        <v>5.6818181818181817</v>
      </c>
      <c r="K82" s="96">
        <f t="shared" si="34"/>
        <v>6.5757575757575752</v>
      </c>
      <c r="L82" s="97">
        <f t="shared" si="35"/>
        <v>0.48838671094806846</v>
      </c>
      <c r="M82" s="42">
        <f t="shared" si="36"/>
        <v>0.66489361702127658</v>
      </c>
      <c r="N82" s="42">
        <f t="shared" si="37"/>
        <v>0.74468085106382986</v>
      </c>
      <c r="O82" s="43">
        <f t="shared" si="38"/>
        <v>0.5478723404255319</v>
      </c>
      <c r="P82" s="42">
        <f t="shared" si="39"/>
        <v>0.65248226950354604</v>
      </c>
      <c r="Q82" s="43">
        <f t="shared" si="40"/>
        <v>5.7151636387539576E-2</v>
      </c>
      <c r="R82" s="62">
        <f>'enter cytotox data here'!AG25</f>
        <v>0</v>
      </c>
      <c r="S82" s="62">
        <f>'enter cytotox data here'!AH25</f>
        <v>0</v>
      </c>
      <c r="T82" s="63">
        <f>'enter cytotox data here'!AI25</f>
        <v>0</v>
      </c>
      <c r="U82" s="76">
        <f t="shared" si="41"/>
        <v>0</v>
      </c>
      <c r="V82" s="77">
        <f t="shared" si="42"/>
        <v>0</v>
      </c>
      <c r="W82" s="53">
        <f t="shared" si="45"/>
        <v>2.290289417115798E-2</v>
      </c>
      <c r="X82" s="53">
        <f t="shared" si="46"/>
        <v>2.290289417115798E-2</v>
      </c>
      <c r="Y82" s="122">
        <f t="shared" si="47"/>
        <v>2.290289417115798E-2</v>
      </c>
      <c r="Z82" s="126">
        <f t="shared" si="48"/>
        <v>2.290289417115798E-2</v>
      </c>
      <c r="AA82" s="126">
        <f t="shared" si="49"/>
        <v>0</v>
      </c>
      <c r="AB82" s="141">
        <f>'enter luc data here'!AG36</f>
        <v>71421</v>
      </c>
      <c r="AC82" s="141">
        <f>'enter luc data here'!AH36</f>
        <v>35879</v>
      </c>
      <c r="AD82" s="142">
        <f>'enter luc data here'!AI36</f>
        <v>27440</v>
      </c>
      <c r="AE82" s="148">
        <f t="shared" si="50"/>
        <v>44913.333333333336</v>
      </c>
      <c r="AF82" s="149">
        <f t="shared" si="51"/>
        <v>13475.860817690938</v>
      </c>
    </row>
    <row r="83" spans="1:32" s="10" customFormat="1" x14ac:dyDescent="0.2">
      <c r="A83" s="10">
        <f>Setup!D38</f>
        <v>10000</v>
      </c>
      <c r="B83" s="10">
        <f>Setup!E38</f>
        <v>848</v>
      </c>
      <c r="C83" s="109">
        <f>'enter luc data here'!AG48</f>
        <v>2.0699999999999998</v>
      </c>
      <c r="D83" s="109">
        <f>'enter luc data here'!AH48</f>
        <v>1.49</v>
      </c>
      <c r="E83" s="110">
        <f>'enter luc data here'!AI48</f>
        <v>0.73</v>
      </c>
      <c r="F83" s="109">
        <f t="shared" si="43"/>
        <v>1.4299999999999997</v>
      </c>
      <c r="G83" s="110">
        <f t="shared" si="44"/>
        <v>0.38798625405203918</v>
      </c>
      <c r="H83" s="101">
        <f t="shared" si="31"/>
        <v>9.4090909090909083</v>
      </c>
      <c r="I83" s="102">
        <f t="shared" si="32"/>
        <v>6.7727272727272725</v>
      </c>
      <c r="J83" s="103">
        <f t="shared" si="33"/>
        <v>3.3181818181818179</v>
      </c>
      <c r="K83" s="102">
        <f t="shared" si="34"/>
        <v>6.4999999999999991</v>
      </c>
      <c r="L83" s="103">
        <f t="shared" si="35"/>
        <v>1.7635738820547238</v>
      </c>
      <c r="M83" s="44">
        <f t="shared" si="36"/>
        <v>0.98404255319148926</v>
      </c>
      <c r="N83" s="44">
        <f t="shared" si="37"/>
        <v>0.67553191489361697</v>
      </c>
      <c r="O83" s="45">
        <f t="shared" si="38"/>
        <v>0.27127659574468083</v>
      </c>
      <c r="P83" s="44">
        <f t="shared" si="39"/>
        <v>0.6436170212765957</v>
      </c>
      <c r="Q83" s="45">
        <f t="shared" si="40"/>
        <v>0.2063756670489568</v>
      </c>
      <c r="R83" s="64">
        <f>'enter cytotox data here'!AG26</f>
        <v>0</v>
      </c>
      <c r="S83" s="64">
        <f>'enter cytotox data here'!AH26</f>
        <v>0</v>
      </c>
      <c r="T83" s="65">
        <f>'enter cytotox data here'!AI26</f>
        <v>0</v>
      </c>
      <c r="U83" s="78">
        <f t="shared" si="41"/>
        <v>0</v>
      </c>
      <c r="V83" s="79">
        <f t="shared" si="42"/>
        <v>0</v>
      </c>
      <c r="W83" s="54">
        <f t="shared" si="45"/>
        <v>2.290289417115798E-2</v>
      </c>
      <c r="X83" s="54">
        <f t="shared" si="46"/>
        <v>2.290289417115798E-2</v>
      </c>
      <c r="Y83" s="123">
        <f t="shared" si="47"/>
        <v>2.290289417115798E-2</v>
      </c>
      <c r="Z83" s="127">
        <f t="shared" si="48"/>
        <v>2.290289417115798E-2</v>
      </c>
      <c r="AA83" s="127">
        <f t="shared" si="49"/>
        <v>0</v>
      </c>
      <c r="AB83" s="143">
        <f>'enter luc data here'!AG37</f>
        <v>30544</v>
      </c>
      <c r="AC83" s="143">
        <f>'enter luc data here'!AH37</f>
        <v>27319</v>
      </c>
      <c r="AD83" s="144">
        <f>'enter luc data here'!AI37</f>
        <v>44587</v>
      </c>
      <c r="AE83" s="143">
        <f t="shared" si="50"/>
        <v>34150</v>
      </c>
      <c r="AF83" s="151">
        <f t="shared" si="51"/>
        <v>5300.8924720277064</v>
      </c>
    </row>
    <row r="84" spans="1:32" x14ac:dyDescent="0.2">
      <c r="A84">
        <f>Setup!F31</f>
        <v>3</v>
      </c>
      <c r="B84">
        <f>Setup!G31</f>
        <v>465</v>
      </c>
      <c r="C84" s="106">
        <f>'enter luc data here'!AJ41</f>
        <v>0.19</v>
      </c>
      <c r="D84" s="106">
        <f>'enter luc data here'!AK41</f>
        <v>0.28000000000000003</v>
      </c>
      <c r="E84" s="108">
        <f>'enter luc data here'!AL41</f>
        <v>0.16</v>
      </c>
      <c r="F84" s="106">
        <f t="shared" si="43"/>
        <v>0.21</v>
      </c>
      <c r="G84" s="108">
        <f t="shared" si="44"/>
        <v>3.605551275463996E-2</v>
      </c>
      <c r="H84" s="96">
        <f t="shared" si="31"/>
        <v>0.86363636363636365</v>
      </c>
      <c r="I84" s="96">
        <f t="shared" si="32"/>
        <v>1.2727272727272729</v>
      </c>
      <c r="J84" s="97">
        <f t="shared" si="33"/>
        <v>0.72727272727272729</v>
      </c>
      <c r="K84" s="96">
        <f t="shared" si="34"/>
        <v>0.9545454545454547</v>
      </c>
      <c r="L84" s="97">
        <f t="shared" si="35"/>
        <v>0.16388869433927206</v>
      </c>
      <c r="M84" s="42">
        <f t="shared" ref="M84:M115" si="52">(C84-$F$4)/($N$1-$F$4)</f>
        <v>-1.5957446808510637E-2</v>
      </c>
      <c r="N84" s="42">
        <f t="shared" ref="N84:N115" si="53">(D84-$F$4)/($N$1-$F$4)</f>
        <v>3.1914893617021288E-2</v>
      </c>
      <c r="O84" s="43">
        <f t="shared" ref="O84:O115" si="54">(E84-$F$4)/($N$1-$F$4)</f>
        <v>-3.1914893617021274E-2</v>
      </c>
      <c r="P84" s="42">
        <f t="shared" ref="P84:P115" si="55">AVERAGE(M84:O84)</f>
        <v>-5.3191489361702074E-3</v>
      </c>
      <c r="Q84" s="43">
        <f t="shared" ref="Q84:Q115" si="56">STDEV(M84:O84)/SQRT(3)</f>
        <v>1.9178464231191437E-2</v>
      </c>
      <c r="R84" s="66">
        <f>'enter cytotox data here'!AJ19</f>
        <v>0</v>
      </c>
      <c r="S84" s="67">
        <f>'enter cytotox data here'!AK19</f>
        <v>0</v>
      </c>
      <c r="T84" s="68">
        <f>'enter cytotox data here'!AL19</f>
        <v>0</v>
      </c>
      <c r="U84" s="76">
        <f t="shared" ref="U84:U115" si="57">AVERAGE(R84:T84)</f>
        <v>0</v>
      </c>
      <c r="V84" s="77">
        <f t="shared" ref="V84:V115" si="58">STDEV(R84:T84)/SQRT(3)</f>
        <v>0</v>
      </c>
      <c r="W84" s="55">
        <f t="shared" si="45"/>
        <v>2.290289417115798E-2</v>
      </c>
      <c r="X84" s="53">
        <f t="shared" si="46"/>
        <v>2.290289417115798E-2</v>
      </c>
      <c r="Y84" s="122">
        <f t="shared" si="47"/>
        <v>2.290289417115798E-2</v>
      </c>
      <c r="Z84" s="126">
        <f t="shared" si="48"/>
        <v>2.290289417115798E-2</v>
      </c>
      <c r="AA84" s="126">
        <f t="shared" si="49"/>
        <v>0</v>
      </c>
      <c r="AB84" s="141">
        <f>'enter luc data here'!AJ30</f>
        <v>23039</v>
      </c>
      <c r="AC84" s="141">
        <f>'enter luc data here'!AK30</f>
        <v>26160</v>
      </c>
      <c r="AD84" s="142">
        <f>'enter luc data here'!AL30</f>
        <v>46000</v>
      </c>
      <c r="AE84" s="148">
        <f t="shared" si="50"/>
        <v>31733</v>
      </c>
      <c r="AF84" s="149">
        <f t="shared" si="51"/>
        <v>7190.1698403677046</v>
      </c>
    </row>
    <row r="85" spans="1:32" x14ac:dyDescent="0.2">
      <c r="A85">
        <f>Setup!F32</f>
        <v>10</v>
      </c>
      <c r="B85">
        <f>Setup!G32</f>
        <v>465</v>
      </c>
      <c r="C85" s="106">
        <f>'enter luc data here'!AJ42</f>
        <v>0.23</v>
      </c>
      <c r="D85" s="106">
        <f>'enter luc data here'!AK42</f>
        <v>0.28999999999999998</v>
      </c>
      <c r="E85" s="108">
        <f>'enter luc data here'!AL42</f>
        <v>0.12</v>
      </c>
      <c r="F85" s="106">
        <f t="shared" si="43"/>
        <v>0.21333333333333335</v>
      </c>
      <c r="G85" s="108">
        <f t="shared" si="44"/>
        <v>4.9777281743560262E-2</v>
      </c>
      <c r="H85" s="96">
        <f t="shared" si="31"/>
        <v>1.0454545454545454</v>
      </c>
      <c r="I85" s="96">
        <f t="shared" si="32"/>
        <v>1.3181818181818181</v>
      </c>
      <c r="J85" s="97">
        <f t="shared" si="33"/>
        <v>0.54545454545454541</v>
      </c>
      <c r="K85" s="96">
        <f t="shared" si="34"/>
        <v>0.96969696969696961</v>
      </c>
      <c r="L85" s="97">
        <f t="shared" si="35"/>
        <v>0.22626037156163759</v>
      </c>
      <c r="M85" s="42">
        <f t="shared" si="52"/>
        <v>5.319148936170217E-3</v>
      </c>
      <c r="N85" s="42">
        <f t="shared" si="53"/>
        <v>3.7234042553191474E-2</v>
      </c>
      <c r="O85" s="43">
        <f t="shared" si="54"/>
        <v>-5.3191489361702128E-2</v>
      </c>
      <c r="P85" s="42">
        <f t="shared" si="55"/>
        <v>-3.5460992907801448E-3</v>
      </c>
      <c r="Q85" s="43">
        <f t="shared" si="56"/>
        <v>2.6477277523170348E-2</v>
      </c>
      <c r="R85" s="62">
        <f>'enter cytotox data here'!AJ20</f>
        <v>0</v>
      </c>
      <c r="S85" s="62">
        <f>'enter cytotox data here'!AK20</f>
        <v>0</v>
      </c>
      <c r="T85" s="63">
        <f>'enter cytotox data here'!AL20</f>
        <v>0</v>
      </c>
      <c r="U85" s="76">
        <f t="shared" si="57"/>
        <v>0</v>
      </c>
      <c r="V85" s="77">
        <f t="shared" si="58"/>
        <v>0</v>
      </c>
      <c r="W85" s="55">
        <f t="shared" si="45"/>
        <v>2.290289417115798E-2</v>
      </c>
      <c r="X85" s="53">
        <f t="shared" si="46"/>
        <v>2.290289417115798E-2</v>
      </c>
      <c r="Y85" s="122">
        <f t="shared" si="47"/>
        <v>2.290289417115798E-2</v>
      </c>
      <c r="Z85" s="126">
        <f t="shared" si="48"/>
        <v>2.290289417115798E-2</v>
      </c>
      <c r="AA85" s="126">
        <f t="shared" si="49"/>
        <v>0</v>
      </c>
      <c r="AB85" s="141">
        <f>'enter luc data here'!AJ31</f>
        <v>18211</v>
      </c>
      <c r="AC85" s="141">
        <f>'enter luc data here'!AK31</f>
        <v>40603</v>
      </c>
      <c r="AD85" s="142">
        <f>'enter luc data here'!AL31</f>
        <v>34765</v>
      </c>
      <c r="AE85" s="148">
        <f t="shared" si="50"/>
        <v>31193</v>
      </c>
      <c r="AF85" s="149">
        <f t="shared" si="51"/>
        <v>6706.21115086604</v>
      </c>
    </row>
    <row r="86" spans="1:32" x14ac:dyDescent="0.2">
      <c r="A86">
        <f>Setup!F33</f>
        <v>30</v>
      </c>
      <c r="B86">
        <f>Setup!G33</f>
        <v>465</v>
      </c>
      <c r="C86" s="106">
        <f>'enter luc data here'!AJ43</f>
        <v>0.15</v>
      </c>
      <c r="D86" s="106">
        <f>'enter luc data here'!AK43</f>
        <v>0.3</v>
      </c>
      <c r="E86" s="108">
        <f>'enter luc data here'!AL43</f>
        <v>0.4</v>
      </c>
      <c r="F86" s="106">
        <f t="shared" si="43"/>
        <v>0.28333333333333333</v>
      </c>
      <c r="G86" s="108">
        <f t="shared" si="44"/>
        <v>7.2648315725677939E-2</v>
      </c>
      <c r="H86" s="96">
        <f t="shared" si="31"/>
        <v>0.68181818181818177</v>
      </c>
      <c r="I86" s="96">
        <f t="shared" si="32"/>
        <v>1.3636363636363635</v>
      </c>
      <c r="J86" s="97">
        <f t="shared" si="33"/>
        <v>1.8181818181818183</v>
      </c>
      <c r="K86" s="96">
        <f t="shared" si="34"/>
        <v>1.2878787878787878</v>
      </c>
      <c r="L86" s="97">
        <f t="shared" si="35"/>
        <v>0.33021961693489948</v>
      </c>
      <c r="M86" s="42">
        <f t="shared" si="52"/>
        <v>-3.7234042553191488E-2</v>
      </c>
      <c r="N86" s="42">
        <f t="shared" si="53"/>
        <v>4.2553191489361694E-2</v>
      </c>
      <c r="O86" s="43">
        <f t="shared" si="54"/>
        <v>9.5744680851063829E-2</v>
      </c>
      <c r="P86" s="42">
        <f t="shared" si="55"/>
        <v>3.3687943262411348E-2</v>
      </c>
      <c r="Q86" s="43">
        <f t="shared" si="56"/>
        <v>3.8642721130679736E-2</v>
      </c>
      <c r="R86" s="62">
        <f>'enter cytotox data here'!AJ21</f>
        <v>0</v>
      </c>
      <c r="S86" s="62">
        <f>'enter cytotox data here'!AK21</f>
        <v>0</v>
      </c>
      <c r="T86" s="63">
        <f>'enter cytotox data here'!AL21</f>
        <v>0</v>
      </c>
      <c r="U86" s="76">
        <f t="shared" si="57"/>
        <v>0</v>
      </c>
      <c r="V86" s="77">
        <f t="shared" si="58"/>
        <v>0</v>
      </c>
      <c r="W86" s="53">
        <f t="shared" si="45"/>
        <v>2.290289417115798E-2</v>
      </c>
      <c r="X86" s="53">
        <f t="shared" si="46"/>
        <v>2.290289417115798E-2</v>
      </c>
      <c r="Y86" s="122">
        <f t="shared" si="47"/>
        <v>2.290289417115798E-2</v>
      </c>
      <c r="Z86" s="126">
        <f t="shared" si="48"/>
        <v>2.290289417115798E-2</v>
      </c>
      <c r="AA86" s="126">
        <f t="shared" si="49"/>
        <v>0</v>
      </c>
      <c r="AB86" s="141">
        <f>'enter luc data here'!AJ32</f>
        <v>16456</v>
      </c>
      <c r="AC86" s="141">
        <f>'enter luc data here'!AK32</f>
        <v>22119</v>
      </c>
      <c r="AD86" s="142">
        <f>'enter luc data here'!AL32</f>
        <v>27638</v>
      </c>
      <c r="AE86" s="148">
        <f t="shared" si="50"/>
        <v>22071</v>
      </c>
      <c r="AF86" s="149">
        <f t="shared" si="51"/>
        <v>3228.0545740946409</v>
      </c>
    </row>
    <row r="87" spans="1:32" x14ac:dyDescent="0.2">
      <c r="A87">
        <f>Setup!F34</f>
        <v>100</v>
      </c>
      <c r="B87">
        <f>Setup!G34</f>
        <v>465</v>
      </c>
      <c r="C87" s="106">
        <f>'enter luc data here'!AJ44</f>
        <v>0.13</v>
      </c>
      <c r="D87" s="106">
        <f>'enter luc data here'!AK44</f>
        <v>0.1</v>
      </c>
      <c r="E87" s="108">
        <f>'enter luc data here'!AL44</f>
        <v>0.33</v>
      </c>
      <c r="F87" s="106">
        <f t="shared" si="43"/>
        <v>0.18666666666666668</v>
      </c>
      <c r="G87" s="108">
        <f t="shared" si="44"/>
        <v>7.2188026092359039E-2</v>
      </c>
      <c r="H87" s="96">
        <f t="shared" si="31"/>
        <v>0.59090909090909094</v>
      </c>
      <c r="I87" s="96">
        <f t="shared" si="32"/>
        <v>0.45454545454545459</v>
      </c>
      <c r="J87" s="97">
        <f t="shared" si="33"/>
        <v>1.5</v>
      </c>
      <c r="K87" s="96">
        <f t="shared" si="34"/>
        <v>0.84848484848484851</v>
      </c>
      <c r="L87" s="97">
        <f t="shared" si="35"/>
        <v>0.32812739132890478</v>
      </c>
      <c r="M87" s="42">
        <f t="shared" si="52"/>
        <v>-4.7872340425531908E-2</v>
      </c>
      <c r="N87" s="42">
        <f t="shared" si="53"/>
        <v>-6.3829787234042548E-2</v>
      </c>
      <c r="O87" s="43">
        <f t="shared" si="54"/>
        <v>5.8510638297872342E-2</v>
      </c>
      <c r="P87" s="42">
        <f t="shared" si="55"/>
        <v>-1.7730496453900707E-2</v>
      </c>
      <c r="Q87" s="43">
        <f t="shared" si="56"/>
        <v>3.839788621933992E-2</v>
      </c>
      <c r="R87" s="62">
        <f>'enter cytotox data here'!AJ22</f>
        <v>0</v>
      </c>
      <c r="S87" s="62">
        <f>'enter cytotox data here'!AK22</f>
        <v>0</v>
      </c>
      <c r="T87" s="63">
        <f>'enter cytotox data here'!AL22</f>
        <v>0</v>
      </c>
      <c r="U87" s="76">
        <f t="shared" si="57"/>
        <v>0</v>
      </c>
      <c r="V87" s="77">
        <f t="shared" si="58"/>
        <v>0</v>
      </c>
      <c r="W87" s="53">
        <f t="shared" si="45"/>
        <v>2.290289417115798E-2</v>
      </c>
      <c r="X87" s="53">
        <f t="shared" si="46"/>
        <v>2.290289417115798E-2</v>
      </c>
      <c r="Y87" s="122">
        <f t="shared" si="47"/>
        <v>2.290289417115798E-2</v>
      </c>
      <c r="Z87" s="126">
        <f t="shared" si="48"/>
        <v>2.290289417115798E-2</v>
      </c>
      <c r="AA87" s="126">
        <f t="shared" si="49"/>
        <v>0</v>
      </c>
      <c r="AB87" s="141">
        <f>'enter luc data here'!AJ33</f>
        <v>51296</v>
      </c>
      <c r="AC87" s="141">
        <f>'enter luc data here'!AK33</f>
        <v>79321</v>
      </c>
      <c r="AD87" s="142">
        <f>'enter luc data here'!AL33</f>
        <v>22798</v>
      </c>
      <c r="AE87" s="148">
        <f t="shared" si="50"/>
        <v>51138.333333333336</v>
      </c>
      <c r="AF87" s="149">
        <f t="shared" si="51"/>
        <v>16316.975070289362</v>
      </c>
    </row>
    <row r="88" spans="1:32" x14ac:dyDescent="0.2">
      <c r="A88">
        <f>Setup!F35</f>
        <v>300</v>
      </c>
      <c r="B88">
        <f>Setup!G35</f>
        <v>465</v>
      </c>
      <c r="C88" s="106">
        <f>'enter luc data here'!AJ45</f>
        <v>0.24</v>
      </c>
      <c r="D88" s="106">
        <f>'enter luc data here'!AK45</f>
        <v>0.69</v>
      </c>
      <c r="E88" s="108">
        <f>'enter luc data here'!AL45</f>
        <v>0.14000000000000001</v>
      </c>
      <c r="F88" s="106">
        <f t="shared" si="43"/>
        <v>0.35666666666666663</v>
      </c>
      <c r="G88" s="108">
        <f t="shared" si="44"/>
        <v>0.169148192751537</v>
      </c>
      <c r="H88" s="96">
        <f t="shared" si="31"/>
        <v>1.0909090909090908</v>
      </c>
      <c r="I88" s="96">
        <f t="shared" si="32"/>
        <v>3.1363636363636362</v>
      </c>
      <c r="J88" s="97">
        <f t="shared" si="33"/>
        <v>0.63636363636363646</v>
      </c>
      <c r="K88" s="96">
        <f t="shared" si="34"/>
        <v>1.6212121212121211</v>
      </c>
      <c r="L88" s="97">
        <f t="shared" si="35"/>
        <v>0.76885542159789566</v>
      </c>
      <c r="M88" s="42">
        <f t="shared" si="52"/>
        <v>1.063829787234042E-2</v>
      </c>
      <c r="N88" s="42">
        <f t="shared" si="53"/>
        <v>0.24999999999999997</v>
      </c>
      <c r="O88" s="43">
        <f t="shared" si="54"/>
        <v>-4.2553191489361694E-2</v>
      </c>
      <c r="P88" s="42">
        <f t="shared" si="55"/>
        <v>7.2695035460992888E-2</v>
      </c>
      <c r="Q88" s="43">
        <f t="shared" si="56"/>
        <v>8.9972442952945195E-2</v>
      </c>
      <c r="R88" s="62">
        <f>'enter cytotox data here'!AJ23</f>
        <v>0</v>
      </c>
      <c r="S88" s="62">
        <f>'enter cytotox data here'!AK23</f>
        <v>0</v>
      </c>
      <c r="T88" s="63">
        <f>'enter cytotox data here'!AL23</f>
        <v>0</v>
      </c>
      <c r="U88" s="76">
        <f t="shared" si="57"/>
        <v>0</v>
      </c>
      <c r="V88" s="77">
        <f t="shared" si="58"/>
        <v>0</v>
      </c>
      <c r="W88" s="53">
        <f t="shared" si="45"/>
        <v>2.290289417115798E-2</v>
      </c>
      <c r="X88" s="53">
        <f t="shared" si="46"/>
        <v>2.290289417115798E-2</v>
      </c>
      <c r="Y88" s="122">
        <f t="shared" si="47"/>
        <v>2.290289417115798E-2</v>
      </c>
      <c r="Z88" s="126">
        <f t="shared" si="48"/>
        <v>2.290289417115798E-2</v>
      </c>
      <c r="AA88" s="126">
        <f t="shared" si="49"/>
        <v>0</v>
      </c>
      <c r="AB88" s="141">
        <f>'enter luc data here'!AJ34</f>
        <v>18958</v>
      </c>
      <c r="AC88" s="141">
        <f>'enter luc data here'!AK34</f>
        <v>19158</v>
      </c>
      <c r="AD88" s="142">
        <f>'enter luc data here'!AL34</f>
        <v>41150</v>
      </c>
      <c r="AE88" s="148">
        <f t="shared" si="50"/>
        <v>26422</v>
      </c>
      <c r="AF88" s="149">
        <f t="shared" si="51"/>
        <v>7364.2263227940875</v>
      </c>
    </row>
    <row r="89" spans="1:32" x14ac:dyDescent="0.2">
      <c r="A89">
        <f>Setup!F36</f>
        <v>1000</v>
      </c>
      <c r="B89">
        <f>Setup!G36</f>
        <v>465</v>
      </c>
      <c r="C89" s="106">
        <f>'enter luc data here'!AJ46</f>
        <v>0.26</v>
      </c>
      <c r="D89" s="106">
        <f>'enter luc data here'!AK46</f>
        <v>0.28000000000000003</v>
      </c>
      <c r="E89" s="108">
        <f>'enter luc data here'!AL46</f>
        <v>0.32</v>
      </c>
      <c r="F89" s="106">
        <f t="shared" si="43"/>
        <v>0.28666666666666668</v>
      </c>
      <c r="G89" s="108">
        <f t="shared" si="44"/>
        <v>1.7638342073763937E-2</v>
      </c>
      <c r="H89" s="96">
        <f t="shared" si="31"/>
        <v>1.1818181818181819</v>
      </c>
      <c r="I89" s="96">
        <f t="shared" si="32"/>
        <v>1.2727272727272729</v>
      </c>
      <c r="J89" s="97">
        <f t="shared" si="33"/>
        <v>1.4545454545454546</v>
      </c>
      <c r="K89" s="96">
        <f t="shared" si="34"/>
        <v>1.3030303030303032</v>
      </c>
      <c r="L89" s="97">
        <f t="shared" si="35"/>
        <v>8.0174282153472443E-2</v>
      </c>
      <c r="M89" s="42">
        <f t="shared" si="52"/>
        <v>2.1276595744680854E-2</v>
      </c>
      <c r="N89" s="42">
        <f t="shared" si="53"/>
        <v>3.1914893617021288E-2</v>
      </c>
      <c r="O89" s="43">
        <f t="shared" si="54"/>
        <v>5.3191489361702128E-2</v>
      </c>
      <c r="P89" s="42">
        <f t="shared" si="55"/>
        <v>3.5460992907801421E-2</v>
      </c>
      <c r="Q89" s="43">
        <f t="shared" si="56"/>
        <v>9.3820968477467716E-3</v>
      </c>
      <c r="R89" s="62">
        <f>'enter cytotox data here'!AJ24</f>
        <v>0</v>
      </c>
      <c r="S89" s="62">
        <f>'enter cytotox data here'!AK24</f>
        <v>0</v>
      </c>
      <c r="T89" s="63">
        <f>'enter cytotox data here'!AL24</f>
        <v>0</v>
      </c>
      <c r="U89" s="76">
        <f t="shared" si="57"/>
        <v>0</v>
      </c>
      <c r="V89" s="77">
        <f t="shared" si="58"/>
        <v>0</v>
      </c>
      <c r="W89" s="53">
        <f t="shared" si="45"/>
        <v>2.290289417115798E-2</v>
      </c>
      <c r="X89" s="53">
        <f t="shared" si="46"/>
        <v>2.290289417115798E-2</v>
      </c>
      <c r="Y89" s="122">
        <f t="shared" si="47"/>
        <v>2.290289417115798E-2</v>
      </c>
      <c r="Z89" s="126">
        <f t="shared" si="48"/>
        <v>2.290289417115798E-2</v>
      </c>
      <c r="AA89" s="126">
        <f t="shared" si="49"/>
        <v>0</v>
      </c>
      <c r="AB89" s="141">
        <f>'enter luc data here'!AJ35</f>
        <v>21055</v>
      </c>
      <c r="AC89" s="141">
        <f>'enter luc data here'!AK35</f>
        <v>17517</v>
      </c>
      <c r="AD89" s="142">
        <f>'enter luc data here'!AL35</f>
        <v>26459</v>
      </c>
      <c r="AE89" s="148">
        <f t="shared" si="50"/>
        <v>21677</v>
      </c>
      <c r="AF89" s="149">
        <f t="shared" si="51"/>
        <v>2600.0002564102438</v>
      </c>
    </row>
    <row r="90" spans="1:32" x14ac:dyDescent="0.2">
      <c r="A90">
        <f>Setup!F37</f>
        <v>3000</v>
      </c>
      <c r="B90">
        <f>Setup!G37</f>
        <v>465</v>
      </c>
      <c r="C90" s="106">
        <f>'enter luc data here'!AJ47</f>
        <v>0.48</v>
      </c>
      <c r="D90" s="106">
        <f>'enter luc data here'!AK47</f>
        <v>0.15</v>
      </c>
      <c r="E90" s="108">
        <f>'enter luc data here'!AL47</f>
        <v>0.32</v>
      </c>
      <c r="F90" s="106">
        <f t="shared" si="43"/>
        <v>0.31666666666666665</v>
      </c>
      <c r="G90" s="108">
        <f t="shared" si="44"/>
        <v>9.5277372853043024E-2</v>
      </c>
      <c r="H90" s="96">
        <f t="shared" si="31"/>
        <v>2.1818181818181817</v>
      </c>
      <c r="I90" s="96">
        <f t="shared" si="32"/>
        <v>0.68181818181818177</v>
      </c>
      <c r="J90" s="97">
        <f t="shared" si="33"/>
        <v>1.4545454545454546</v>
      </c>
      <c r="K90" s="96">
        <f t="shared" si="34"/>
        <v>1.4393939393939394</v>
      </c>
      <c r="L90" s="97">
        <f t="shared" si="35"/>
        <v>0.43307896751383151</v>
      </c>
      <c r="M90" s="42">
        <f t="shared" si="52"/>
        <v>0.13829787234042554</v>
      </c>
      <c r="N90" s="42">
        <f t="shared" si="53"/>
        <v>-3.7234042553191488E-2</v>
      </c>
      <c r="O90" s="43">
        <f t="shared" si="54"/>
        <v>5.3191489361702128E-2</v>
      </c>
      <c r="P90" s="42">
        <f t="shared" si="55"/>
        <v>5.1418439716312055E-2</v>
      </c>
      <c r="Q90" s="43">
        <f t="shared" si="56"/>
        <v>5.0679453645235663E-2</v>
      </c>
      <c r="R90" s="62">
        <f>'enter cytotox data here'!AJ25</f>
        <v>0</v>
      </c>
      <c r="S90" s="62">
        <f>'enter cytotox data here'!AK25</f>
        <v>0</v>
      </c>
      <c r="T90" s="63">
        <f>'enter cytotox data here'!AL25</f>
        <v>0</v>
      </c>
      <c r="U90" s="76">
        <f t="shared" si="57"/>
        <v>0</v>
      </c>
      <c r="V90" s="77">
        <f t="shared" si="58"/>
        <v>0</v>
      </c>
      <c r="W90" s="53">
        <f t="shared" si="45"/>
        <v>2.290289417115798E-2</v>
      </c>
      <c r="X90" s="53">
        <f t="shared" si="46"/>
        <v>2.290289417115798E-2</v>
      </c>
      <c r="Y90" s="122">
        <f t="shared" si="47"/>
        <v>2.290289417115798E-2</v>
      </c>
      <c r="Z90" s="126">
        <f t="shared" si="48"/>
        <v>2.290289417115798E-2</v>
      </c>
      <c r="AA90" s="126">
        <f t="shared" si="49"/>
        <v>0</v>
      </c>
      <c r="AB90" s="141">
        <f>'enter luc data here'!AJ36</f>
        <v>38715</v>
      </c>
      <c r="AC90" s="141">
        <f>'enter luc data here'!AK36</f>
        <v>55959</v>
      </c>
      <c r="AD90" s="142">
        <f>'enter luc data here'!AL36</f>
        <v>33265</v>
      </c>
      <c r="AE90" s="148">
        <f t="shared" si="50"/>
        <v>42646.333333333336</v>
      </c>
      <c r="AF90" s="149">
        <f t="shared" si="51"/>
        <v>6839.7355049576172</v>
      </c>
    </row>
    <row r="91" spans="1:32" s="10" customFormat="1" x14ac:dyDescent="0.2">
      <c r="A91" s="10">
        <f>Setup!F38</f>
        <v>10000</v>
      </c>
      <c r="B91" s="10">
        <f>Setup!G38</f>
        <v>465</v>
      </c>
      <c r="C91" s="109">
        <f>'enter luc data here'!AJ48</f>
        <v>0.33</v>
      </c>
      <c r="D91" s="109">
        <f>'enter luc data here'!AK48</f>
        <v>0.48</v>
      </c>
      <c r="E91" s="110">
        <f>'enter luc data here'!AL48</f>
        <v>0.33</v>
      </c>
      <c r="F91" s="109">
        <f t="shared" si="43"/>
        <v>0.38000000000000006</v>
      </c>
      <c r="G91" s="110">
        <f t="shared" si="44"/>
        <v>4.9999999999999843E-2</v>
      </c>
      <c r="H91" s="101">
        <f t="shared" si="31"/>
        <v>1.5</v>
      </c>
      <c r="I91" s="102">
        <f t="shared" si="32"/>
        <v>2.1818181818181817</v>
      </c>
      <c r="J91" s="103">
        <f t="shared" si="33"/>
        <v>1.5</v>
      </c>
      <c r="K91" s="102">
        <f t="shared" si="34"/>
        <v>1.7272727272727273</v>
      </c>
      <c r="L91" s="103">
        <f t="shared" si="35"/>
        <v>0.22727272727272679</v>
      </c>
      <c r="M91" s="44">
        <f t="shared" si="52"/>
        <v>5.8510638297872342E-2</v>
      </c>
      <c r="N91" s="44">
        <f t="shared" si="53"/>
        <v>0.13829787234042554</v>
      </c>
      <c r="O91" s="45">
        <f t="shared" si="54"/>
        <v>5.8510638297872342E-2</v>
      </c>
      <c r="P91" s="44">
        <f t="shared" si="55"/>
        <v>8.5106382978723416E-2</v>
      </c>
      <c r="Q91" s="45">
        <f t="shared" si="56"/>
        <v>2.6595744680851061E-2</v>
      </c>
      <c r="R91" s="64">
        <f>'enter cytotox data here'!AJ26</f>
        <v>0</v>
      </c>
      <c r="S91" s="64">
        <f>'enter cytotox data here'!AK26</f>
        <v>0</v>
      </c>
      <c r="T91" s="65">
        <f>'enter cytotox data here'!AL26</f>
        <v>0</v>
      </c>
      <c r="U91" s="78">
        <f t="shared" si="57"/>
        <v>0</v>
      </c>
      <c r="V91" s="79">
        <f t="shared" si="58"/>
        <v>0</v>
      </c>
      <c r="W91" s="54">
        <f t="shared" si="45"/>
        <v>2.290289417115798E-2</v>
      </c>
      <c r="X91" s="54">
        <f t="shared" si="46"/>
        <v>2.290289417115798E-2</v>
      </c>
      <c r="Y91" s="123">
        <f t="shared" si="47"/>
        <v>2.290289417115798E-2</v>
      </c>
      <c r="Z91" s="127">
        <f t="shared" si="48"/>
        <v>2.290289417115798E-2</v>
      </c>
      <c r="AA91" s="127">
        <f t="shared" si="49"/>
        <v>0</v>
      </c>
      <c r="AB91" s="143">
        <f>'enter luc data here'!AJ37</f>
        <v>16570</v>
      </c>
      <c r="AC91" s="143">
        <f>'enter luc data here'!AK37</f>
        <v>26157</v>
      </c>
      <c r="AD91" s="144">
        <f>'enter luc data here'!AL37</f>
        <v>28623</v>
      </c>
      <c r="AE91" s="143">
        <f t="shared" si="50"/>
        <v>23783.333333333332</v>
      </c>
      <c r="AF91" s="151">
        <f t="shared" si="51"/>
        <v>3676.2490998903295</v>
      </c>
    </row>
    <row r="92" spans="1:32" x14ac:dyDescent="0.2">
      <c r="A92">
        <f>Setup!H31</f>
        <v>3</v>
      </c>
      <c r="B92">
        <f>Setup!I31</f>
        <v>667</v>
      </c>
      <c r="C92" s="106">
        <f>'enter luc data here'!AM41</f>
        <v>0.19</v>
      </c>
      <c r="D92" s="106">
        <f>'enter luc data here'!AN41</f>
        <v>0.08</v>
      </c>
      <c r="E92" s="108">
        <f>'enter luc data here'!AO41</f>
        <v>0.2</v>
      </c>
      <c r="F92" s="106">
        <f t="shared" si="43"/>
        <v>0.15666666666666668</v>
      </c>
      <c r="G92" s="108">
        <f t="shared" si="44"/>
        <v>3.8441875315569342E-2</v>
      </c>
      <c r="H92" s="96">
        <f t="shared" si="31"/>
        <v>0.86363636363636365</v>
      </c>
      <c r="I92" s="96">
        <f t="shared" si="32"/>
        <v>0.36363636363636365</v>
      </c>
      <c r="J92" s="97">
        <f t="shared" si="33"/>
        <v>0.90909090909090917</v>
      </c>
      <c r="K92" s="96">
        <f t="shared" si="34"/>
        <v>0.71212121212121227</v>
      </c>
      <c r="L92" s="97">
        <f t="shared" si="35"/>
        <v>0.17473579688895124</v>
      </c>
      <c r="M92" s="42">
        <f t="shared" si="52"/>
        <v>-1.5957446808510637E-2</v>
      </c>
      <c r="N92" s="42">
        <f t="shared" si="53"/>
        <v>-7.4468085106382975E-2</v>
      </c>
      <c r="O92" s="43">
        <f t="shared" si="54"/>
        <v>-1.063829787234042E-2</v>
      </c>
      <c r="P92" s="42">
        <f t="shared" si="55"/>
        <v>-3.3687943262411341E-2</v>
      </c>
      <c r="Q92" s="43">
        <f t="shared" si="56"/>
        <v>2.0447806018919854E-2</v>
      </c>
      <c r="R92" s="66">
        <f>'enter cytotox data here'!AM19</f>
        <v>0</v>
      </c>
      <c r="S92" s="67">
        <f>'enter cytotox data here'!AN19</f>
        <v>0</v>
      </c>
      <c r="T92" s="68">
        <f>'enter cytotox data here'!AO19</f>
        <v>0</v>
      </c>
      <c r="U92" s="76">
        <f t="shared" si="57"/>
        <v>0</v>
      </c>
      <c r="V92" s="77">
        <f t="shared" si="58"/>
        <v>0</v>
      </c>
      <c r="W92" s="55">
        <f t="shared" si="45"/>
        <v>2.290289417115798E-2</v>
      </c>
      <c r="X92" s="53">
        <f t="shared" si="46"/>
        <v>2.290289417115798E-2</v>
      </c>
      <c r="Y92" s="122">
        <f t="shared" si="47"/>
        <v>2.290289417115798E-2</v>
      </c>
      <c r="Z92" s="126">
        <f t="shared" si="48"/>
        <v>2.290289417115798E-2</v>
      </c>
      <c r="AA92" s="126">
        <f t="shared" si="49"/>
        <v>0</v>
      </c>
      <c r="AB92" s="141">
        <f>'enter luc data here'!AM30</f>
        <v>22327</v>
      </c>
      <c r="AC92" s="141">
        <f>'enter luc data here'!AN30</f>
        <v>79407</v>
      </c>
      <c r="AD92" s="142">
        <f>'enter luc data here'!AO30</f>
        <v>21767</v>
      </c>
      <c r="AE92" s="148">
        <f t="shared" si="50"/>
        <v>41167</v>
      </c>
      <c r="AF92" s="149">
        <f t="shared" si="51"/>
        <v>19120.683390855396</v>
      </c>
    </row>
    <row r="93" spans="1:32" x14ac:dyDescent="0.2">
      <c r="A93">
        <f>Setup!H32</f>
        <v>10</v>
      </c>
      <c r="B93">
        <f>Setup!I32</f>
        <v>667</v>
      </c>
      <c r="C93" s="106">
        <f>'enter luc data here'!AM42</f>
        <v>0.25</v>
      </c>
      <c r="D93" s="106">
        <f>'enter luc data here'!AN42</f>
        <v>0.27</v>
      </c>
      <c r="E93" s="108">
        <f>'enter luc data here'!AO42</f>
        <v>0.14000000000000001</v>
      </c>
      <c r="F93" s="106">
        <f t="shared" si="43"/>
        <v>0.22</v>
      </c>
      <c r="G93" s="108">
        <f t="shared" si="44"/>
        <v>4.0414518843273808E-2</v>
      </c>
      <c r="H93" s="96">
        <f t="shared" si="31"/>
        <v>1.1363636363636365</v>
      </c>
      <c r="I93" s="96">
        <f t="shared" si="32"/>
        <v>1.2272727272727273</v>
      </c>
      <c r="J93" s="97">
        <f t="shared" si="33"/>
        <v>0.63636363636363646</v>
      </c>
      <c r="K93" s="96">
        <f t="shared" si="34"/>
        <v>1</v>
      </c>
      <c r="L93" s="97">
        <f t="shared" si="35"/>
        <v>0.18370235837851756</v>
      </c>
      <c r="M93" s="42">
        <f t="shared" si="52"/>
        <v>1.5957446808510637E-2</v>
      </c>
      <c r="N93" s="42">
        <f t="shared" si="53"/>
        <v>2.6595744680851071E-2</v>
      </c>
      <c r="O93" s="43">
        <f t="shared" si="54"/>
        <v>-4.2553191489361694E-2</v>
      </c>
      <c r="P93" s="42">
        <f t="shared" si="55"/>
        <v>0</v>
      </c>
      <c r="Q93" s="43">
        <f t="shared" si="56"/>
        <v>2.1497084491103088E-2</v>
      </c>
      <c r="R93" s="62">
        <f>'enter cytotox data here'!AM20</f>
        <v>0</v>
      </c>
      <c r="S93" s="62">
        <f>'enter cytotox data here'!AN20</f>
        <v>0</v>
      </c>
      <c r="T93" s="63">
        <f>'enter cytotox data here'!AO20</f>
        <v>0</v>
      </c>
      <c r="U93" s="76">
        <f t="shared" si="57"/>
        <v>0</v>
      </c>
      <c r="V93" s="77">
        <f t="shared" si="58"/>
        <v>0</v>
      </c>
      <c r="W93" s="55">
        <f t="shared" si="45"/>
        <v>2.290289417115798E-2</v>
      </c>
      <c r="X93" s="53">
        <f t="shared" si="46"/>
        <v>2.290289417115798E-2</v>
      </c>
      <c r="Y93" s="122">
        <f t="shared" si="47"/>
        <v>2.290289417115798E-2</v>
      </c>
      <c r="Z93" s="126">
        <f t="shared" si="48"/>
        <v>2.290289417115798E-2</v>
      </c>
      <c r="AA93" s="126">
        <f t="shared" si="49"/>
        <v>0</v>
      </c>
      <c r="AB93" s="141">
        <f>'enter luc data here'!AM31</f>
        <v>29562</v>
      </c>
      <c r="AC93" s="141">
        <f>'enter luc data here'!AN31</f>
        <v>40546</v>
      </c>
      <c r="AD93" s="142">
        <f>'enter luc data here'!AO31</f>
        <v>39693</v>
      </c>
      <c r="AE93" s="148">
        <f t="shared" si="50"/>
        <v>36600.333333333336</v>
      </c>
      <c r="AF93" s="149">
        <f t="shared" si="51"/>
        <v>3527.7709833705312</v>
      </c>
    </row>
    <row r="94" spans="1:32" x14ac:dyDescent="0.2">
      <c r="A94">
        <f>Setup!H33</f>
        <v>30</v>
      </c>
      <c r="B94">
        <f>Setup!I33</f>
        <v>667</v>
      </c>
      <c r="C94" s="106">
        <f>'enter luc data here'!AM43</f>
        <v>1.48</v>
      </c>
      <c r="D94" s="106">
        <f>'enter luc data here'!AN43</f>
        <v>0.37</v>
      </c>
      <c r="E94" s="108">
        <f>'enter luc data here'!AO43</f>
        <v>1.03</v>
      </c>
      <c r="F94" s="106">
        <f t="shared" si="43"/>
        <v>0.96</v>
      </c>
      <c r="G94" s="108">
        <f t="shared" si="44"/>
        <v>0.32233522922572388</v>
      </c>
      <c r="H94" s="96">
        <f t="shared" ref="H94:H157" si="59">C94/$I$1</f>
        <v>6.7272727272727275</v>
      </c>
      <c r="I94" s="96">
        <f t="shared" ref="I94:I157" si="60">D94/$I$1</f>
        <v>1.6818181818181819</v>
      </c>
      <c r="J94" s="97">
        <f t="shared" ref="J94:J157" si="61">E94/$I$1</f>
        <v>4.6818181818181817</v>
      </c>
      <c r="K94" s="96">
        <f t="shared" ref="K94:K157" si="62">AVERAGE(H94:J94)</f>
        <v>4.3636363636363642</v>
      </c>
      <c r="L94" s="97">
        <f t="shared" ref="L94:L157" si="63">STDEV(H94:J94)/SQRT(3)</f>
        <v>1.4651601328441999</v>
      </c>
      <c r="M94" s="42">
        <f t="shared" si="52"/>
        <v>0.67021276595744672</v>
      </c>
      <c r="N94" s="42">
        <f t="shared" si="53"/>
        <v>7.9787234042553182E-2</v>
      </c>
      <c r="O94" s="43">
        <f t="shared" si="54"/>
        <v>0.43085106382978722</v>
      </c>
      <c r="P94" s="42">
        <f t="shared" si="55"/>
        <v>0.3936170212765957</v>
      </c>
      <c r="Q94" s="43">
        <f t="shared" si="56"/>
        <v>0.17145490916261913</v>
      </c>
      <c r="R94" s="62">
        <f>'enter cytotox data here'!AM21</f>
        <v>0</v>
      </c>
      <c r="S94" s="62">
        <f>'enter cytotox data here'!AN21</f>
        <v>0</v>
      </c>
      <c r="T94" s="63">
        <f>'enter cytotox data here'!AO21</f>
        <v>0</v>
      </c>
      <c r="U94" s="76">
        <f t="shared" si="57"/>
        <v>0</v>
      </c>
      <c r="V94" s="77">
        <f t="shared" si="58"/>
        <v>0</v>
      </c>
      <c r="W94" s="53">
        <f t="shared" si="45"/>
        <v>2.290289417115798E-2</v>
      </c>
      <c r="X94" s="53">
        <f t="shared" si="46"/>
        <v>2.290289417115798E-2</v>
      </c>
      <c r="Y94" s="122">
        <f t="shared" si="47"/>
        <v>2.290289417115798E-2</v>
      </c>
      <c r="Z94" s="126">
        <f t="shared" si="48"/>
        <v>2.290289417115798E-2</v>
      </c>
      <c r="AA94" s="126">
        <f t="shared" si="49"/>
        <v>0</v>
      </c>
      <c r="AB94" s="141">
        <f>'enter luc data here'!AM32</f>
        <v>92046</v>
      </c>
      <c r="AC94" s="141">
        <f>'enter luc data here'!AN32</f>
        <v>44618</v>
      </c>
      <c r="AD94" s="142">
        <f>'enter luc data here'!AO32</f>
        <v>19876</v>
      </c>
      <c r="AE94" s="148">
        <f t="shared" si="50"/>
        <v>52180</v>
      </c>
      <c r="AF94" s="149">
        <f t="shared" si="51"/>
        <v>21174.002203960721</v>
      </c>
    </row>
    <row r="95" spans="1:32" x14ac:dyDescent="0.2">
      <c r="A95">
        <f>Setup!H34</f>
        <v>100</v>
      </c>
      <c r="B95">
        <f>Setup!I34</f>
        <v>667</v>
      </c>
      <c r="C95" s="106">
        <f>'enter luc data here'!AM44</f>
        <v>0.7</v>
      </c>
      <c r="D95" s="106">
        <f>'enter luc data here'!AN44</f>
        <v>0.89</v>
      </c>
      <c r="E95" s="108">
        <f>'enter luc data here'!AO44</f>
        <v>1.08</v>
      </c>
      <c r="F95" s="106">
        <f t="shared" si="43"/>
        <v>0.89</v>
      </c>
      <c r="G95" s="108">
        <f t="shared" si="44"/>
        <v>0.10969655114602893</v>
      </c>
      <c r="H95" s="96">
        <f t="shared" si="59"/>
        <v>3.1818181818181817</v>
      </c>
      <c r="I95" s="96">
        <f t="shared" si="60"/>
        <v>4.0454545454545459</v>
      </c>
      <c r="J95" s="97">
        <f t="shared" si="61"/>
        <v>4.9090909090909092</v>
      </c>
      <c r="K95" s="96">
        <f t="shared" si="62"/>
        <v>4.0454545454545459</v>
      </c>
      <c r="L95" s="97">
        <f t="shared" si="63"/>
        <v>0.49862068702740386</v>
      </c>
      <c r="M95" s="42">
        <f t="shared" si="52"/>
        <v>0.25531914893617019</v>
      </c>
      <c r="N95" s="42">
        <f t="shared" si="53"/>
        <v>0.35638297872340424</v>
      </c>
      <c r="O95" s="43">
        <f t="shared" si="54"/>
        <v>0.45744680851063835</v>
      </c>
      <c r="P95" s="42">
        <f t="shared" si="55"/>
        <v>0.35638297872340424</v>
      </c>
      <c r="Q95" s="43">
        <f t="shared" si="56"/>
        <v>5.834922933299419E-2</v>
      </c>
      <c r="R95" s="62">
        <f>'enter cytotox data here'!AM22</f>
        <v>0</v>
      </c>
      <c r="S95" s="62">
        <f>'enter cytotox data here'!AN22</f>
        <v>0</v>
      </c>
      <c r="T95" s="63">
        <f>'enter cytotox data here'!AO22</f>
        <v>0</v>
      </c>
      <c r="U95" s="76">
        <f t="shared" si="57"/>
        <v>0</v>
      </c>
      <c r="V95" s="77">
        <f t="shared" si="58"/>
        <v>0</v>
      </c>
      <c r="W95" s="53">
        <f t="shared" si="45"/>
        <v>2.290289417115798E-2</v>
      </c>
      <c r="X95" s="53">
        <f t="shared" si="46"/>
        <v>2.290289417115798E-2</v>
      </c>
      <c r="Y95" s="122">
        <f t="shared" si="47"/>
        <v>2.290289417115798E-2</v>
      </c>
      <c r="Z95" s="126">
        <f t="shared" si="48"/>
        <v>2.290289417115798E-2</v>
      </c>
      <c r="AA95" s="126">
        <f t="shared" si="49"/>
        <v>0</v>
      </c>
      <c r="AB95" s="141">
        <f>'enter luc data here'!AM33</f>
        <v>26839</v>
      </c>
      <c r="AC95" s="141">
        <f>'enter luc data here'!AN33</f>
        <v>26266</v>
      </c>
      <c r="AD95" s="142">
        <f>'enter luc data here'!AO33</f>
        <v>49539</v>
      </c>
      <c r="AE95" s="148">
        <f t="shared" si="50"/>
        <v>34214.666666666664</v>
      </c>
      <c r="AF95" s="149">
        <f t="shared" si="51"/>
        <v>7663.9519034097393</v>
      </c>
    </row>
    <row r="96" spans="1:32" x14ac:dyDescent="0.2">
      <c r="A96">
        <f>Setup!H35</f>
        <v>300</v>
      </c>
      <c r="B96">
        <f>Setup!I35</f>
        <v>667</v>
      </c>
      <c r="C96" s="106">
        <f>'enter luc data here'!AM45</f>
        <v>0.63</v>
      </c>
      <c r="D96" s="106">
        <f>'enter luc data here'!AN45</f>
        <v>0.78</v>
      </c>
      <c r="E96" s="108">
        <f>'enter luc data here'!AO45</f>
        <v>1.23</v>
      </c>
      <c r="F96" s="106">
        <f t="shared" si="43"/>
        <v>0.88</v>
      </c>
      <c r="G96" s="108">
        <f t="shared" si="44"/>
        <v>0.18027756377319942</v>
      </c>
      <c r="H96" s="96">
        <f t="shared" si="59"/>
        <v>2.8636363636363638</v>
      </c>
      <c r="I96" s="96">
        <f t="shared" si="60"/>
        <v>3.5454545454545454</v>
      </c>
      <c r="J96" s="97">
        <f t="shared" si="61"/>
        <v>5.5909090909090908</v>
      </c>
      <c r="K96" s="96">
        <f t="shared" si="62"/>
        <v>4</v>
      </c>
      <c r="L96" s="97">
        <f t="shared" si="63"/>
        <v>0.819443471696361</v>
      </c>
      <c r="M96" s="42">
        <f t="shared" si="52"/>
        <v>0.21808510638297873</v>
      </c>
      <c r="N96" s="42">
        <f t="shared" si="53"/>
        <v>0.2978723404255319</v>
      </c>
      <c r="O96" s="43">
        <f t="shared" si="54"/>
        <v>0.53723404255319152</v>
      </c>
      <c r="P96" s="42">
        <f t="shared" si="55"/>
        <v>0.35106382978723411</v>
      </c>
      <c r="Q96" s="43">
        <f t="shared" si="56"/>
        <v>9.5892321155957042E-2</v>
      </c>
      <c r="R96" s="62">
        <f>'enter cytotox data here'!AM23</f>
        <v>0</v>
      </c>
      <c r="S96" s="62">
        <f>'enter cytotox data here'!AN23</f>
        <v>0</v>
      </c>
      <c r="T96" s="63">
        <f>'enter cytotox data here'!AO23</f>
        <v>0</v>
      </c>
      <c r="U96" s="76">
        <f t="shared" si="57"/>
        <v>0</v>
      </c>
      <c r="V96" s="77">
        <f t="shared" si="58"/>
        <v>0</v>
      </c>
      <c r="W96" s="53">
        <f t="shared" si="45"/>
        <v>2.290289417115798E-2</v>
      </c>
      <c r="X96" s="53">
        <f t="shared" si="46"/>
        <v>2.290289417115798E-2</v>
      </c>
      <c r="Y96" s="122">
        <f t="shared" si="47"/>
        <v>2.290289417115798E-2</v>
      </c>
      <c r="Z96" s="126">
        <f t="shared" si="48"/>
        <v>2.290289417115798E-2</v>
      </c>
      <c r="AA96" s="126">
        <f t="shared" si="49"/>
        <v>0</v>
      </c>
      <c r="AB96" s="141">
        <f>'enter luc data here'!AM34</f>
        <v>40997</v>
      </c>
      <c r="AC96" s="141">
        <f>'enter luc data here'!AN34</f>
        <v>31680</v>
      </c>
      <c r="AD96" s="142">
        <f>'enter luc data here'!AO34</f>
        <v>82593</v>
      </c>
      <c r="AE96" s="148">
        <f t="shared" si="50"/>
        <v>51756.666666666664</v>
      </c>
      <c r="AF96" s="149">
        <f t="shared" si="51"/>
        <v>15650.997969600678</v>
      </c>
    </row>
    <row r="97" spans="1:32" x14ac:dyDescent="0.2">
      <c r="A97">
        <f>Setup!H36</f>
        <v>1000</v>
      </c>
      <c r="B97">
        <f>Setup!I36</f>
        <v>667</v>
      </c>
      <c r="C97" s="106">
        <f>'enter luc data here'!AM46</f>
        <v>0.86</v>
      </c>
      <c r="D97" s="106">
        <f>'enter luc data here'!AN46</f>
        <v>1.24</v>
      </c>
      <c r="E97" s="108">
        <f>'enter luc data here'!AO46</f>
        <v>1.35</v>
      </c>
      <c r="F97" s="106">
        <f t="shared" si="43"/>
        <v>1.1500000000000001</v>
      </c>
      <c r="G97" s="108">
        <f t="shared" si="44"/>
        <v>0.1484362938547486</v>
      </c>
      <c r="H97" s="96">
        <f t="shared" si="59"/>
        <v>3.9090909090909092</v>
      </c>
      <c r="I97" s="96">
        <f t="shared" si="60"/>
        <v>5.6363636363636367</v>
      </c>
      <c r="J97" s="97">
        <f t="shared" si="61"/>
        <v>6.1363636363636367</v>
      </c>
      <c r="K97" s="96">
        <f t="shared" si="62"/>
        <v>5.2272727272727275</v>
      </c>
      <c r="L97" s="97">
        <f t="shared" si="63"/>
        <v>0.67471042661249447</v>
      </c>
      <c r="M97" s="42">
        <f t="shared" si="52"/>
        <v>0.34042553191489361</v>
      </c>
      <c r="N97" s="42">
        <f t="shared" si="53"/>
        <v>0.54255319148936165</v>
      </c>
      <c r="O97" s="43">
        <f t="shared" si="54"/>
        <v>0.60106382978723405</v>
      </c>
      <c r="P97" s="42">
        <f t="shared" si="55"/>
        <v>0.4946808510638297</v>
      </c>
      <c r="Q97" s="43">
        <f t="shared" si="56"/>
        <v>7.895547545465377E-2</v>
      </c>
      <c r="R97" s="62">
        <f>'enter cytotox data here'!AM24</f>
        <v>0</v>
      </c>
      <c r="S97" s="62">
        <f>'enter cytotox data here'!AN24</f>
        <v>0</v>
      </c>
      <c r="T97" s="63">
        <f>'enter cytotox data here'!AO24</f>
        <v>0</v>
      </c>
      <c r="U97" s="76">
        <f t="shared" si="57"/>
        <v>0</v>
      </c>
      <c r="V97" s="77">
        <f t="shared" si="58"/>
        <v>0</v>
      </c>
      <c r="W97" s="53">
        <f t="shared" si="45"/>
        <v>2.290289417115798E-2</v>
      </c>
      <c r="X97" s="53">
        <f t="shared" si="46"/>
        <v>2.290289417115798E-2</v>
      </c>
      <c r="Y97" s="122">
        <f t="shared" si="47"/>
        <v>2.290289417115798E-2</v>
      </c>
      <c r="Z97" s="126">
        <f t="shared" si="48"/>
        <v>2.290289417115798E-2</v>
      </c>
      <c r="AA97" s="126">
        <f t="shared" si="49"/>
        <v>0</v>
      </c>
      <c r="AB97" s="141">
        <f>'enter luc data here'!AM35</f>
        <v>28399</v>
      </c>
      <c r="AC97" s="141">
        <f>'enter luc data here'!AN35</f>
        <v>24213</v>
      </c>
      <c r="AD97" s="142">
        <f>'enter luc data here'!AO35</f>
        <v>18363</v>
      </c>
      <c r="AE97" s="148">
        <f t="shared" si="50"/>
        <v>23658.333333333332</v>
      </c>
      <c r="AF97" s="149">
        <f t="shared" si="51"/>
        <v>2910.3874503425013</v>
      </c>
    </row>
    <row r="98" spans="1:32" x14ac:dyDescent="0.2">
      <c r="A98">
        <f>Setup!H37</f>
        <v>3000</v>
      </c>
      <c r="B98">
        <f>Setup!I37</f>
        <v>667</v>
      </c>
      <c r="C98" s="106">
        <f>'enter luc data here'!AM47</f>
        <v>6.7</v>
      </c>
      <c r="D98" s="106">
        <f>'enter luc data here'!AN47</f>
        <v>2.44</v>
      </c>
      <c r="E98" s="108">
        <f>'enter luc data here'!AO47</f>
        <v>1.31</v>
      </c>
      <c r="F98" s="106">
        <f t="shared" si="43"/>
        <v>3.4833333333333338</v>
      </c>
      <c r="G98" s="108">
        <f t="shared" si="44"/>
        <v>1.6410802675202827</v>
      </c>
      <c r="H98" s="96">
        <f t="shared" si="59"/>
        <v>30.454545454545457</v>
      </c>
      <c r="I98" s="96">
        <f t="shared" si="60"/>
        <v>11.09090909090909</v>
      </c>
      <c r="J98" s="97">
        <f t="shared" si="61"/>
        <v>5.954545454545455</v>
      </c>
      <c r="K98" s="96">
        <f t="shared" si="62"/>
        <v>15.833333333333334</v>
      </c>
      <c r="L98" s="97">
        <f t="shared" si="63"/>
        <v>7.4594557614558354</v>
      </c>
      <c r="M98" s="42">
        <f t="shared" si="52"/>
        <v>3.4468085106382977</v>
      </c>
      <c r="N98" s="42">
        <f t="shared" si="53"/>
        <v>1.1808510638297871</v>
      </c>
      <c r="O98" s="43">
        <f t="shared" si="54"/>
        <v>0.57978723404255317</v>
      </c>
      <c r="P98" s="42">
        <f t="shared" si="55"/>
        <v>1.7358156028368794</v>
      </c>
      <c r="Q98" s="43">
        <f t="shared" si="56"/>
        <v>0.87291503591504427</v>
      </c>
      <c r="R98" s="62">
        <f>'enter cytotox data here'!AM25</f>
        <v>0</v>
      </c>
      <c r="S98" s="62">
        <f>'enter cytotox data here'!AN25</f>
        <v>0</v>
      </c>
      <c r="T98" s="63">
        <f>'enter cytotox data here'!AO25</f>
        <v>0</v>
      </c>
      <c r="U98" s="76">
        <f t="shared" si="57"/>
        <v>0</v>
      </c>
      <c r="V98" s="77">
        <f t="shared" si="58"/>
        <v>0</v>
      </c>
      <c r="W98" s="53">
        <f t="shared" si="45"/>
        <v>2.290289417115798E-2</v>
      </c>
      <c r="X98" s="53">
        <f t="shared" si="46"/>
        <v>2.290289417115798E-2</v>
      </c>
      <c r="Y98" s="122">
        <f t="shared" si="47"/>
        <v>2.290289417115798E-2</v>
      </c>
      <c r="Z98" s="126">
        <f t="shared" si="48"/>
        <v>2.290289417115798E-2</v>
      </c>
      <c r="AA98" s="126">
        <f t="shared" si="49"/>
        <v>0</v>
      </c>
      <c r="AB98" s="141">
        <f>'enter luc data here'!AM36</f>
        <v>23158</v>
      </c>
      <c r="AC98" s="141">
        <f>'enter luc data here'!AN36</f>
        <v>21966</v>
      </c>
      <c r="AD98" s="142">
        <f>'enter luc data here'!AO36</f>
        <v>28090</v>
      </c>
      <c r="AE98" s="148">
        <f t="shared" si="50"/>
        <v>24404.666666666668</v>
      </c>
      <c r="AF98" s="149">
        <f t="shared" si="51"/>
        <v>1874.5201460047826</v>
      </c>
    </row>
    <row r="99" spans="1:32" s="82" customFormat="1" ht="16" thickBot="1" x14ac:dyDescent="0.25">
      <c r="A99" s="82">
        <f>Setup!H38</f>
        <v>10000</v>
      </c>
      <c r="B99" s="82">
        <f>Setup!I38</f>
        <v>667</v>
      </c>
      <c r="C99" s="111">
        <f>'enter luc data here'!AM48</f>
        <v>1.24</v>
      </c>
      <c r="D99" s="111">
        <f>'enter luc data here'!AN48</f>
        <v>3.27</v>
      </c>
      <c r="E99" s="112">
        <f>'enter luc data here'!AO48</f>
        <v>1.34</v>
      </c>
      <c r="F99" s="111">
        <f t="shared" si="43"/>
        <v>1.95</v>
      </c>
      <c r="G99" s="112">
        <f t="shared" si="44"/>
        <v>0.66063101148321324</v>
      </c>
      <c r="H99" s="98">
        <f t="shared" si="59"/>
        <v>5.6363636363636367</v>
      </c>
      <c r="I99" s="99">
        <f t="shared" si="60"/>
        <v>14.863636363636363</v>
      </c>
      <c r="J99" s="100">
        <f t="shared" si="61"/>
        <v>6.0909090909090908</v>
      </c>
      <c r="K99" s="99">
        <f t="shared" si="62"/>
        <v>8.8636363636363633</v>
      </c>
      <c r="L99" s="100">
        <f t="shared" si="63"/>
        <v>3.0028682340146058</v>
      </c>
      <c r="M99" s="83">
        <f t="shared" si="52"/>
        <v>0.54255319148936165</v>
      </c>
      <c r="N99" s="83">
        <f t="shared" si="53"/>
        <v>1.6223404255319147</v>
      </c>
      <c r="O99" s="84">
        <f t="shared" si="54"/>
        <v>0.5957446808510638</v>
      </c>
      <c r="P99" s="83">
        <f t="shared" si="55"/>
        <v>0.92021276595744672</v>
      </c>
      <c r="Q99" s="84">
        <f t="shared" si="56"/>
        <v>0.35139947419319834</v>
      </c>
      <c r="R99" s="85">
        <f>'enter cytotox data here'!AM26</f>
        <v>0</v>
      </c>
      <c r="S99" s="85">
        <f>'enter cytotox data here'!AN26</f>
        <v>0</v>
      </c>
      <c r="T99" s="86">
        <f>'enter cytotox data here'!AO26</f>
        <v>0</v>
      </c>
      <c r="U99" s="87">
        <f t="shared" si="57"/>
        <v>0</v>
      </c>
      <c r="V99" s="88">
        <f t="shared" si="58"/>
        <v>0</v>
      </c>
      <c r="W99" s="89">
        <f t="shared" si="45"/>
        <v>2.290289417115798E-2</v>
      </c>
      <c r="X99" s="89">
        <f t="shared" si="46"/>
        <v>2.290289417115798E-2</v>
      </c>
      <c r="Y99" s="124">
        <f t="shared" si="47"/>
        <v>2.290289417115798E-2</v>
      </c>
      <c r="Z99" s="128">
        <f t="shared" si="48"/>
        <v>2.290289417115798E-2</v>
      </c>
      <c r="AA99" s="128">
        <f t="shared" si="49"/>
        <v>0</v>
      </c>
      <c r="AB99" s="145">
        <f>'enter luc data here'!AM37</f>
        <v>28370</v>
      </c>
      <c r="AC99" s="145">
        <f>'enter luc data here'!AN37</f>
        <v>16696</v>
      </c>
      <c r="AD99" s="146">
        <f>'enter luc data here'!AO37</f>
        <v>39654</v>
      </c>
      <c r="AE99" s="145">
        <f t="shared" si="50"/>
        <v>28240</v>
      </c>
      <c r="AF99" s="152">
        <f t="shared" si="51"/>
        <v>6627.7224846347735</v>
      </c>
    </row>
    <row r="100" spans="1:32" x14ac:dyDescent="0.2">
      <c r="A100">
        <f>Setup!B41</f>
        <v>3</v>
      </c>
      <c r="B100">
        <f>Setup!C41</f>
        <v>996</v>
      </c>
      <c r="C100" s="106">
        <f>'enter luc data here'!AR41</f>
        <v>0.45</v>
      </c>
      <c r="D100" s="106">
        <f>'enter luc data here'!AS41</f>
        <v>0.16</v>
      </c>
      <c r="E100" s="108">
        <f>'enter luc data here'!AT41</f>
        <v>0.16</v>
      </c>
      <c r="F100" s="106">
        <f t="shared" si="43"/>
        <v>0.25666666666666665</v>
      </c>
      <c r="G100" s="108">
        <f t="shared" si="44"/>
        <v>9.6666666666666706E-2</v>
      </c>
      <c r="H100" s="96">
        <f t="shared" si="59"/>
        <v>2.0454545454545454</v>
      </c>
      <c r="I100" s="96">
        <f t="shared" si="60"/>
        <v>0.72727272727272729</v>
      </c>
      <c r="J100" s="97">
        <f t="shared" si="61"/>
        <v>0.72727272727272729</v>
      </c>
      <c r="K100" s="96">
        <f t="shared" si="62"/>
        <v>1.1666666666666667</v>
      </c>
      <c r="L100" s="97">
        <f t="shared" si="63"/>
        <v>0.4393939393939395</v>
      </c>
      <c r="M100" s="42">
        <f t="shared" si="52"/>
        <v>0.12234042553191489</v>
      </c>
      <c r="N100" s="42">
        <f t="shared" si="53"/>
        <v>-3.1914893617021274E-2</v>
      </c>
      <c r="O100" s="43">
        <f t="shared" si="54"/>
        <v>-3.1914893617021274E-2</v>
      </c>
      <c r="P100" s="42">
        <f t="shared" si="55"/>
        <v>1.9503546099290777E-2</v>
      </c>
      <c r="Q100" s="43">
        <f t="shared" si="56"/>
        <v>5.1418439716312055E-2</v>
      </c>
      <c r="R100" s="81">
        <f>'enter cytotox data here'!AR19</f>
        <v>0</v>
      </c>
      <c r="S100" s="71">
        <f>'enter cytotox data here'!AS19</f>
        <v>0</v>
      </c>
      <c r="T100" s="63">
        <f>'enter cytotox data here'!AT19</f>
        <v>0</v>
      </c>
      <c r="U100" s="76">
        <f t="shared" si="57"/>
        <v>0</v>
      </c>
      <c r="V100" s="77">
        <f t="shared" si="58"/>
        <v>0</v>
      </c>
      <c r="W100" s="55">
        <f t="shared" si="45"/>
        <v>2.290289417115798E-2</v>
      </c>
      <c r="X100" s="53">
        <f t="shared" si="46"/>
        <v>2.290289417115798E-2</v>
      </c>
      <c r="Y100" s="122">
        <f t="shared" si="47"/>
        <v>2.290289417115798E-2</v>
      </c>
      <c r="Z100" s="126">
        <f t="shared" si="48"/>
        <v>2.290289417115798E-2</v>
      </c>
      <c r="AA100" s="126">
        <f t="shared" si="49"/>
        <v>0</v>
      </c>
      <c r="AB100" s="141">
        <f>'enter luc data here'!AR30</f>
        <v>27440</v>
      </c>
      <c r="AC100" s="141">
        <f>'enter luc data here'!AS30</f>
        <v>22005</v>
      </c>
      <c r="AD100" s="142">
        <f>'enter luc data here'!AT30</f>
        <v>21223</v>
      </c>
      <c r="AE100" s="148">
        <f t="shared" si="50"/>
        <v>23556</v>
      </c>
      <c r="AF100" s="149">
        <f t="shared" si="51"/>
        <v>1955.0765543408611</v>
      </c>
    </row>
    <row r="101" spans="1:32" x14ac:dyDescent="0.2">
      <c r="A101">
        <f>Setup!B42</f>
        <v>10</v>
      </c>
      <c r="B101">
        <f>Setup!C42</f>
        <v>996</v>
      </c>
      <c r="C101" s="106">
        <f>'enter luc data here'!AR42</f>
        <v>0.23</v>
      </c>
      <c r="D101" s="106">
        <f>'enter luc data here'!AS42</f>
        <v>0.13</v>
      </c>
      <c r="E101" s="108">
        <f>'enter luc data here'!AT42</f>
        <v>0.15</v>
      </c>
      <c r="F101" s="106">
        <f t="shared" si="43"/>
        <v>0.17</v>
      </c>
      <c r="G101" s="108">
        <f t="shared" si="44"/>
        <v>3.0550504633038916E-2</v>
      </c>
      <c r="H101" s="96">
        <f t="shared" si="59"/>
        <v>1.0454545454545454</v>
      </c>
      <c r="I101" s="96">
        <f t="shared" si="60"/>
        <v>0.59090909090909094</v>
      </c>
      <c r="J101" s="97">
        <f t="shared" si="61"/>
        <v>0.68181818181818177</v>
      </c>
      <c r="K101" s="96">
        <f t="shared" si="62"/>
        <v>0.7727272727272726</v>
      </c>
      <c r="L101" s="97">
        <f t="shared" si="63"/>
        <v>0.13886593015017715</v>
      </c>
      <c r="M101" s="42">
        <f t="shared" si="52"/>
        <v>5.319148936170217E-3</v>
      </c>
      <c r="N101" s="42">
        <f t="shared" si="53"/>
        <v>-4.7872340425531908E-2</v>
      </c>
      <c r="O101" s="43">
        <f t="shared" si="54"/>
        <v>-3.7234042553191488E-2</v>
      </c>
      <c r="P101" s="42">
        <f t="shared" si="55"/>
        <v>-2.6595744680851061E-2</v>
      </c>
      <c r="Q101" s="43">
        <f t="shared" si="56"/>
        <v>1.6250268421829219E-2</v>
      </c>
      <c r="R101" s="62">
        <f>'enter cytotox data here'!AR20</f>
        <v>0</v>
      </c>
      <c r="S101" s="62">
        <f>'enter cytotox data here'!AS20</f>
        <v>0</v>
      </c>
      <c r="T101" s="63">
        <f>'enter cytotox data here'!AT20</f>
        <v>0</v>
      </c>
      <c r="U101" s="76">
        <f t="shared" si="57"/>
        <v>0</v>
      </c>
      <c r="V101" s="77">
        <f t="shared" si="58"/>
        <v>0</v>
      </c>
      <c r="W101" s="55">
        <f t="shared" si="45"/>
        <v>2.290289417115798E-2</v>
      </c>
      <c r="X101" s="53">
        <f t="shared" si="46"/>
        <v>2.290289417115798E-2</v>
      </c>
      <c r="Y101" s="122">
        <f t="shared" si="47"/>
        <v>2.290289417115798E-2</v>
      </c>
      <c r="Z101" s="126">
        <f t="shared" si="48"/>
        <v>2.290289417115798E-2</v>
      </c>
      <c r="AA101" s="126">
        <f t="shared" si="49"/>
        <v>0</v>
      </c>
      <c r="AB101" s="141">
        <f>'enter luc data here'!AR31</f>
        <v>33614</v>
      </c>
      <c r="AC101" s="141">
        <f>'enter luc data here'!AS31</f>
        <v>23143</v>
      </c>
      <c r="AD101" s="142">
        <f>'enter luc data here'!AT31</f>
        <v>54599</v>
      </c>
      <c r="AE101" s="148">
        <f t="shared" si="50"/>
        <v>37118.666666666664</v>
      </c>
      <c r="AF101" s="149">
        <f t="shared" si="51"/>
        <v>9248.0989097459606</v>
      </c>
    </row>
    <row r="102" spans="1:32" x14ac:dyDescent="0.2">
      <c r="A102">
        <f>Setup!B43</f>
        <v>30</v>
      </c>
      <c r="B102">
        <f>Setup!C43</f>
        <v>996</v>
      </c>
      <c r="C102" s="106">
        <f>'enter luc data here'!AR43</f>
        <v>0.3</v>
      </c>
      <c r="D102" s="106">
        <f>'enter luc data here'!AS43</f>
        <v>0.25</v>
      </c>
      <c r="E102" s="108">
        <f>'enter luc data here'!AT43</f>
        <v>0.34</v>
      </c>
      <c r="F102" s="106">
        <f t="shared" si="43"/>
        <v>0.29666666666666669</v>
      </c>
      <c r="G102" s="108">
        <f t="shared" si="44"/>
        <v>2.6034165586355327E-2</v>
      </c>
      <c r="H102" s="96">
        <f t="shared" si="59"/>
        <v>1.3636363636363635</v>
      </c>
      <c r="I102" s="96">
        <f t="shared" si="60"/>
        <v>1.1363636363636365</v>
      </c>
      <c r="J102" s="97">
        <f t="shared" si="61"/>
        <v>1.5454545454545456</v>
      </c>
      <c r="K102" s="96">
        <f t="shared" si="62"/>
        <v>1.3484848484848486</v>
      </c>
      <c r="L102" s="97">
        <f t="shared" si="63"/>
        <v>0.11833711630161607</v>
      </c>
      <c r="M102" s="42">
        <f t="shared" si="52"/>
        <v>4.2553191489361694E-2</v>
      </c>
      <c r="N102" s="42">
        <f t="shared" si="53"/>
        <v>1.5957446808510637E-2</v>
      </c>
      <c r="O102" s="43">
        <f t="shared" si="54"/>
        <v>6.3829787234042562E-2</v>
      </c>
      <c r="P102" s="42">
        <f t="shared" si="55"/>
        <v>4.0780141843971628E-2</v>
      </c>
      <c r="Q102" s="43">
        <f t="shared" si="56"/>
        <v>1.3847960418274217E-2</v>
      </c>
      <c r="R102" s="62">
        <f>'enter cytotox data here'!AR21</f>
        <v>0</v>
      </c>
      <c r="S102" s="62">
        <f>'enter cytotox data here'!AS21</f>
        <v>0</v>
      </c>
      <c r="T102" s="63">
        <f>'enter cytotox data here'!AT21</f>
        <v>0</v>
      </c>
      <c r="U102" s="76">
        <f t="shared" si="57"/>
        <v>0</v>
      </c>
      <c r="V102" s="77">
        <f t="shared" si="58"/>
        <v>0</v>
      </c>
      <c r="W102" s="53">
        <f t="shared" si="45"/>
        <v>2.290289417115798E-2</v>
      </c>
      <c r="X102" s="53">
        <f t="shared" si="46"/>
        <v>2.290289417115798E-2</v>
      </c>
      <c r="Y102" s="122">
        <f t="shared" si="47"/>
        <v>2.290289417115798E-2</v>
      </c>
      <c r="Z102" s="126">
        <f t="shared" si="48"/>
        <v>2.290289417115798E-2</v>
      </c>
      <c r="AA102" s="126">
        <f t="shared" si="49"/>
        <v>0</v>
      </c>
      <c r="AB102" s="141">
        <f>'enter luc data here'!AR32</f>
        <v>17202</v>
      </c>
      <c r="AC102" s="141">
        <f>'enter luc data here'!AS32</f>
        <v>26732</v>
      </c>
      <c r="AD102" s="142">
        <f>'enter luc data here'!AT32</f>
        <v>53353</v>
      </c>
      <c r="AE102" s="148">
        <f t="shared" si="50"/>
        <v>32429</v>
      </c>
      <c r="AF102" s="149">
        <f t="shared" si="51"/>
        <v>10817.663903696277</v>
      </c>
    </row>
    <row r="103" spans="1:32" x14ac:dyDescent="0.2">
      <c r="A103">
        <f>Setup!B44</f>
        <v>100</v>
      </c>
      <c r="B103">
        <f>Setup!C44</f>
        <v>996</v>
      </c>
      <c r="C103" s="106">
        <f>'enter luc data here'!AR44</f>
        <v>0.33</v>
      </c>
      <c r="D103" s="106">
        <f>'enter luc data here'!AS44</f>
        <v>0.21</v>
      </c>
      <c r="E103" s="108">
        <f>'enter luc data here'!AT44</f>
        <v>0.43</v>
      </c>
      <c r="F103" s="106">
        <f t="shared" si="43"/>
        <v>0.32333333333333331</v>
      </c>
      <c r="G103" s="108">
        <f t="shared" si="44"/>
        <v>6.3595946761129701E-2</v>
      </c>
      <c r="H103" s="96">
        <f t="shared" si="59"/>
        <v>1.5</v>
      </c>
      <c r="I103" s="96">
        <f t="shared" si="60"/>
        <v>0.95454545454545447</v>
      </c>
      <c r="J103" s="97">
        <f t="shared" si="61"/>
        <v>1.9545454545454546</v>
      </c>
      <c r="K103" s="96">
        <f t="shared" si="62"/>
        <v>1.4696969696969697</v>
      </c>
      <c r="L103" s="97">
        <f t="shared" si="63"/>
        <v>0.28907248527786233</v>
      </c>
      <c r="M103" s="42">
        <f t="shared" si="52"/>
        <v>5.8510638297872342E-2</v>
      </c>
      <c r="N103" s="42">
        <f t="shared" si="53"/>
        <v>-5.319148936170217E-3</v>
      </c>
      <c r="O103" s="43">
        <f t="shared" si="54"/>
        <v>0.11170212765957446</v>
      </c>
      <c r="P103" s="42">
        <f t="shared" si="55"/>
        <v>5.4964539007092195E-2</v>
      </c>
      <c r="Q103" s="43">
        <f t="shared" si="56"/>
        <v>3.3827631255920053E-2</v>
      </c>
      <c r="R103" s="62">
        <f>'enter cytotox data here'!AR22</f>
        <v>0</v>
      </c>
      <c r="S103" s="62">
        <f>'enter cytotox data here'!AS22</f>
        <v>0</v>
      </c>
      <c r="T103" s="63">
        <f>'enter cytotox data here'!AT22</f>
        <v>0</v>
      </c>
      <c r="U103" s="76">
        <f t="shared" si="57"/>
        <v>0</v>
      </c>
      <c r="V103" s="77">
        <f t="shared" si="58"/>
        <v>0</v>
      </c>
      <c r="W103" s="53">
        <f t="shared" si="45"/>
        <v>2.290289417115798E-2</v>
      </c>
      <c r="X103" s="53">
        <f t="shared" si="46"/>
        <v>2.290289417115798E-2</v>
      </c>
      <c r="Y103" s="122">
        <f t="shared" si="47"/>
        <v>2.290289417115798E-2</v>
      </c>
      <c r="Z103" s="126">
        <f t="shared" si="48"/>
        <v>2.290289417115798E-2</v>
      </c>
      <c r="AA103" s="126">
        <f t="shared" si="49"/>
        <v>0</v>
      </c>
      <c r="AB103" s="141">
        <f>'enter luc data here'!AR33</f>
        <v>24385</v>
      </c>
      <c r="AC103" s="141">
        <f>'enter luc data here'!AS33</f>
        <v>69272</v>
      </c>
      <c r="AD103" s="142">
        <f>'enter luc data here'!AT33</f>
        <v>11215</v>
      </c>
      <c r="AE103" s="148">
        <f t="shared" si="50"/>
        <v>34957.333333333336</v>
      </c>
      <c r="AF103" s="149">
        <f t="shared" si="51"/>
        <v>17573.507393548709</v>
      </c>
    </row>
    <row r="104" spans="1:32" x14ac:dyDescent="0.2">
      <c r="A104">
        <f>Setup!B45</f>
        <v>300</v>
      </c>
      <c r="B104">
        <f>Setup!C45</f>
        <v>996</v>
      </c>
      <c r="C104" s="106">
        <f>'enter luc data here'!AR45</f>
        <v>0.23</v>
      </c>
      <c r="D104" s="106">
        <f>'enter luc data here'!AS45</f>
        <v>0.1</v>
      </c>
      <c r="E104" s="108">
        <f>'enter luc data here'!AT45</f>
        <v>0.19</v>
      </c>
      <c r="F104" s="106">
        <f t="shared" si="43"/>
        <v>0.17333333333333334</v>
      </c>
      <c r="G104" s="108">
        <f t="shared" si="44"/>
        <v>3.8441875315569314E-2</v>
      </c>
      <c r="H104" s="96">
        <f t="shared" si="59"/>
        <v>1.0454545454545454</v>
      </c>
      <c r="I104" s="96">
        <f t="shared" si="60"/>
        <v>0.45454545454545459</v>
      </c>
      <c r="J104" s="97">
        <f t="shared" si="61"/>
        <v>0.86363636363636365</v>
      </c>
      <c r="K104" s="96">
        <f t="shared" si="62"/>
        <v>0.78787878787878796</v>
      </c>
      <c r="L104" s="97">
        <f t="shared" si="63"/>
        <v>0.17473579688895124</v>
      </c>
      <c r="M104" s="42">
        <f t="shared" si="52"/>
        <v>5.319148936170217E-3</v>
      </c>
      <c r="N104" s="42">
        <f t="shared" si="53"/>
        <v>-6.3829787234042548E-2</v>
      </c>
      <c r="O104" s="43">
        <f t="shared" si="54"/>
        <v>-1.5957446808510637E-2</v>
      </c>
      <c r="P104" s="42">
        <f t="shared" si="55"/>
        <v>-2.4822695035460987E-2</v>
      </c>
      <c r="Q104" s="43">
        <f t="shared" si="56"/>
        <v>2.0447806018919854E-2</v>
      </c>
      <c r="R104" s="62">
        <f>'enter cytotox data here'!AR23</f>
        <v>0</v>
      </c>
      <c r="S104" s="62">
        <f>'enter cytotox data here'!AS23</f>
        <v>0</v>
      </c>
      <c r="T104" s="63">
        <f>'enter cytotox data here'!AT23</f>
        <v>0</v>
      </c>
      <c r="U104" s="76">
        <f t="shared" si="57"/>
        <v>0</v>
      </c>
      <c r="V104" s="77">
        <f t="shared" si="58"/>
        <v>0</v>
      </c>
      <c r="W104" s="53">
        <f t="shared" si="45"/>
        <v>2.290289417115798E-2</v>
      </c>
      <c r="X104" s="53">
        <f t="shared" si="46"/>
        <v>2.290289417115798E-2</v>
      </c>
      <c r="Y104" s="122">
        <f t="shared" si="47"/>
        <v>2.290289417115798E-2</v>
      </c>
      <c r="Z104" s="126">
        <f t="shared" si="48"/>
        <v>2.290289417115798E-2</v>
      </c>
      <c r="AA104" s="126">
        <f t="shared" si="49"/>
        <v>0</v>
      </c>
      <c r="AB104" s="141">
        <f>'enter luc data here'!AR34</f>
        <v>30330</v>
      </c>
      <c r="AC104" s="141">
        <f>'enter luc data here'!AS34</f>
        <v>42652</v>
      </c>
      <c r="AD104" s="142">
        <f>'enter luc data here'!AT34</f>
        <v>26683</v>
      </c>
      <c r="AE104" s="148">
        <f t="shared" si="50"/>
        <v>33221.666666666664</v>
      </c>
      <c r="AF104" s="149">
        <f t="shared" si="51"/>
        <v>4831.2711347820004</v>
      </c>
    </row>
    <row r="105" spans="1:32" x14ac:dyDescent="0.2">
      <c r="A105">
        <f>Setup!B46</f>
        <v>1000</v>
      </c>
      <c r="B105">
        <f>Setup!C46</f>
        <v>996</v>
      </c>
      <c r="C105" s="106">
        <f>'enter luc data here'!AR46</f>
        <v>0.15</v>
      </c>
      <c r="D105" s="106">
        <f>'enter luc data here'!AS46</f>
        <v>0.28999999999999998</v>
      </c>
      <c r="E105" s="108">
        <f>'enter luc data here'!AT46</f>
        <v>0.26</v>
      </c>
      <c r="F105" s="106">
        <f t="shared" si="43"/>
        <v>0.23333333333333331</v>
      </c>
      <c r="G105" s="108">
        <f t="shared" si="44"/>
        <v>4.2557151116012451E-2</v>
      </c>
      <c r="H105" s="96">
        <f t="shared" si="59"/>
        <v>0.68181818181818177</v>
      </c>
      <c r="I105" s="96">
        <f t="shared" si="60"/>
        <v>1.3181818181818181</v>
      </c>
      <c r="J105" s="97">
        <f t="shared" si="61"/>
        <v>1.1818181818181819</v>
      </c>
      <c r="K105" s="96">
        <f t="shared" si="62"/>
        <v>1.0606060606060606</v>
      </c>
      <c r="L105" s="97">
        <f t="shared" si="63"/>
        <v>0.19344159598187466</v>
      </c>
      <c r="M105" s="42">
        <f t="shared" si="52"/>
        <v>-3.7234042553191488E-2</v>
      </c>
      <c r="N105" s="42">
        <f t="shared" si="53"/>
        <v>3.7234042553191474E-2</v>
      </c>
      <c r="O105" s="43">
        <f t="shared" si="54"/>
        <v>2.1276595744680854E-2</v>
      </c>
      <c r="P105" s="42">
        <f t="shared" si="55"/>
        <v>7.09219858156028E-3</v>
      </c>
      <c r="Q105" s="43">
        <f t="shared" si="56"/>
        <v>2.2636782508517205E-2</v>
      </c>
      <c r="R105" s="62">
        <f>'enter cytotox data here'!AR24</f>
        <v>0</v>
      </c>
      <c r="S105" s="62">
        <f>'enter cytotox data here'!AS24</f>
        <v>0</v>
      </c>
      <c r="T105" s="63">
        <f>'enter cytotox data here'!AT24</f>
        <v>0</v>
      </c>
      <c r="U105" s="76">
        <f t="shared" si="57"/>
        <v>0</v>
      </c>
      <c r="V105" s="77">
        <f t="shared" si="58"/>
        <v>0</v>
      </c>
      <c r="W105" s="53">
        <f t="shared" si="45"/>
        <v>2.290289417115798E-2</v>
      </c>
      <c r="X105" s="53">
        <f t="shared" si="46"/>
        <v>2.290289417115798E-2</v>
      </c>
      <c r="Y105" s="122">
        <f t="shared" si="47"/>
        <v>2.290289417115798E-2</v>
      </c>
      <c r="Z105" s="126">
        <f t="shared" si="48"/>
        <v>2.290289417115798E-2</v>
      </c>
      <c r="AA105" s="126">
        <f t="shared" si="49"/>
        <v>0</v>
      </c>
      <c r="AB105" s="141">
        <f>'enter luc data here'!AR35</f>
        <v>29372</v>
      </c>
      <c r="AC105" s="141">
        <f>'enter luc data here'!AS35</f>
        <v>19416</v>
      </c>
      <c r="AD105" s="142">
        <f>'enter luc data here'!AT35</f>
        <v>25660</v>
      </c>
      <c r="AE105" s="148">
        <f t="shared" si="50"/>
        <v>24816</v>
      </c>
      <c r="AF105" s="149">
        <f t="shared" si="51"/>
        <v>2904.8658029818407</v>
      </c>
    </row>
    <row r="106" spans="1:32" x14ac:dyDescent="0.2">
      <c r="A106">
        <f>Setup!B47</f>
        <v>3000</v>
      </c>
      <c r="B106">
        <f>Setup!C47</f>
        <v>996</v>
      </c>
      <c r="C106" s="106">
        <f>'enter luc data here'!AR47</f>
        <v>7.0000000000000007E-2</v>
      </c>
      <c r="D106" s="106">
        <f>'enter luc data here'!AS47</f>
        <v>0.26</v>
      </c>
      <c r="E106" s="108">
        <f>'enter luc data here'!AT47</f>
        <v>0.26</v>
      </c>
      <c r="F106" s="106">
        <f t="shared" si="43"/>
        <v>0.19666666666666668</v>
      </c>
      <c r="G106" s="108">
        <f t="shared" si="44"/>
        <v>6.3333333333333297E-2</v>
      </c>
      <c r="H106" s="96">
        <f t="shared" si="59"/>
        <v>0.31818181818181823</v>
      </c>
      <c r="I106" s="96">
        <f t="shared" si="60"/>
        <v>1.1818181818181819</v>
      </c>
      <c r="J106" s="97">
        <f t="shared" si="61"/>
        <v>1.1818181818181819</v>
      </c>
      <c r="K106" s="96">
        <f t="shared" si="62"/>
        <v>0.89393939393939392</v>
      </c>
      <c r="L106" s="97">
        <f t="shared" si="63"/>
        <v>0.28787878787878818</v>
      </c>
      <c r="M106" s="42">
        <f t="shared" si="52"/>
        <v>-7.9787234042553182E-2</v>
      </c>
      <c r="N106" s="42">
        <f t="shared" si="53"/>
        <v>2.1276595744680854E-2</v>
      </c>
      <c r="O106" s="43">
        <f t="shared" si="54"/>
        <v>2.1276595744680854E-2</v>
      </c>
      <c r="P106" s="42">
        <f t="shared" si="55"/>
        <v>-1.2411347517730492E-2</v>
      </c>
      <c r="Q106" s="43">
        <f t="shared" si="56"/>
        <v>3.3687943262411348E-2</v>
      </c>
      <c r="R106" s="62">
        <f>'enter cytotox data here'!AR25</f>
        <v>0</v>
      </c>
      <c r="S106" s="62">
        <f>'enter cytotox data here'!AS25</f>
        <v>0</v>
      </c>
      <c r="T106" s="63">
        <f>'enter cytotox data here'!AT25</f>
        <v>0</v>
      </c>
      <c r="U106" s="76">
        <f t="shared" si="57"/>
        <v>0</v>
      </c>
      <c r="V106" s="77">
        <f t="shared" si="58"/>
        <v>0</v>
      </c>
      <c r="W106" s="53">
        <f t="shared" si="45"/>
        <v>2.290289417115798E-2</v>
      </c>
      <c r="X106" s="53">
        <f t="shared" si="46"/>
        <v>2.290289417115798E-2</v>
      </c>
      <c r="Y106" s="122">
        <f t="shared" si="47"/>
        <v>2.290289417115798E-2</v>
      </c>
      <c r="Z106" s="126">
        <f t="shared" si="48"/>
        <v>2.290289417115798E-2</v>
      </c>
      <c r="AA106" s="126">
        <f t="shared" si="49"/>
        <v>0</v>
      </c>
      <c r="AB106" s="141">
        <f>'enter luc data here'!AR36</f>
        <v>111606</v>
      </c>
      <c r="AC106" s="141">
        <f>'enter luc data here'!AS36</f>
        <v>24433</v>
      </c>
      <c r="AD106" s="142">
        <f>'enter luc data here'!AT36</f>
        <v>17358</v>
      </c>
      <c r="AE106" s="148">
        <f t="shared" si="50"/>
        <v>51132.333333333336</v>
      </c>
      <c r="AF106" s="149">
        <f t="shared" si="51"/>
        <v>30305.732000912158</v>
      </c>
    </row>
    <row r="107" spans="1:32" s="10" customFormat="1" x14ac:dyDescent="0.2">
      <c r="A107" s="10">
        <f>Setup!B48</f>
        <v>10000</v>
      </c>
      <c r="B107" s="10">
        <f>Setup!C48</f>
        <v>996</v>
      </c>
      <c r="C107" s="109">
        <f>'enter luc data here'!AR48</f>
        <v>7.0000000000000007E-2</v>
      </c>
      <c r="D107" s="109">
        <f>'enter luc data here'!AS48</f>
        <v>0.26</v>
      </c>
      <c r="E107" s="110">
        <f>'enter luc data here'!AT48</f>
        <v>0.18</v>
      </c>
      <c r="F107" s="109">
        <f t="shared" si="43"/>
        <v>0.17</v>
      </c>
      <c r="G107" s="110">
        <f t="shared" si="44"/>
        <v>5.5075705472861031E-2</v>
      </c>
      <c r="H107" s="101">
        <f t="shared" si="59"/>
        <v>0.31818181818181823</v>
      </c>
      <c r="I107" s="102">
        <f t="shared" si="60"/>
        <v>1.1818181818181819</v>
      </c>
      <c r="J107" s="103">
        <f t="shared" si="61"/>
        <v>0.81818181818181812</v>
      </c>
      <c r="K107" s="102">
        <f t="shared" si="62"/>
        <v>0.77272727272727282</v>
      </c>
      <c r="L107" s="103">
        <f t="shared" si="63"/>
        <v>0.2503441157857319</v>
      </c>
      <c r="M107" s="44">
        <f t="shared" si="52"/>
        <v>-7.9787234042553182E-2</v>
      </c>
      <c r="N107" s="44">
        <f t="shared" si="53"/>
        <v>2.1276595744680854E-2</v>
      </c>
      <c r="O107" s="45">
        <f t="shared" si="54"/>
        <v>-2.1276595744680854E-2</v>
      </c>
      <c r="P107" s="44">
        <f t="shared" si="55"/>
        <v>-2.6595744680851061E-2</v>
      </c>
      <c r="Q107" s="45">
        <f t="shared" si="56"/>
        <v>2.9295588017479265E-2</v>
      </c>
      <c r="R107" s="64">
        <f>'enter cytotox data here'!AR26</f>
        <v>0</v>
      </c>
      <c r="S107" s="64">
        <f>'enter cytotox data here'!AS26</f>
        <v>0</v>
      </c>
      <c r="T107" s="65">
        <f>'enter cytotox data here'!AT26</f>
        <v>0</v>
      </c>
      <c r="U107" s="78">
        <f t="shared" si="57"/>
        <v>0</v>
      </c>
      <c r="V107" s="79">
        <f t="shared" si="58"/>
        <v>0</v>
      </c>
      <c r="W107" s="54">
        <f t="shared" si="45"/>
        <v>2.290289417115798E-2</v>
      </c>
      <c r="X107" s="54">
        <f t="shared" si="46"/>
        <v>2.290289417115798E-2</v>
      </c>
      <c r="Y107" s="123">
        <f t="shared" si="47"/>
        <v>2.290289417115798E-2</v>
      </c>
      <c r="Z107" s="127">
        <f t="shared" si="48"/>
        <v>2.290289417115798E-2</v>
      </c>
      <c r="AA107" s="127">
        <f t="shared" si="49"/>
        <v>0</v>
      </c>
      <c r="AB107" s="143">
        <f>'enter luc data here'!AR37</f>
        <v>105422</v>
      </c>
      <c r="AC107" s="143">
        <f>'enter luc data here'!AS37</f>
        <v>17577</v>
      </c>
      <c r="AD107" s="144">
        <f>'enter luc data here'!AT37</f>
        <v>23322</v>
      </c>
      <c r="AE107" s="143">
        <f t="shared" si="50"/>
        <v>48773.666666666664</v>
      </c>
      <c r="AF107" s="151">
        <f t="shared" si="51"/>
        <v>28372.677633792537</v>
      </c>
    </row>
    <row r="108" spans="1:32" x14ac:dyDescent="0.2">
      <c r="A108">
        <f>Setup!D41</f>
        <v>3</v>
      </c>
      <c r="B108">
        <f>Setup!E41</f>
        <v>489</v>
      </c>
      <c r="C108" s="106">
        <f>'enter luc data here'!AU41</f>
        <v>0.35</v>
      </c>
      <c r="D108" s="106">
        <f>'enter luc data here'!AV41</f>
        <v>0.33</v>
      </c>
      <c r="E108" s="108">
        <f>'enter luc data here'!AW41</f>
        <v>0.32</v>
      </c>
      <c r="F108" s="106">
        <f t="shared" si="43"/>
        <v>0.33333333333333331</v>
      </c>
      <c r="G108" s="108">
        <f t="shared" si="44"/>
        <v>8.8191710368819599E-3</v>
      </c>
      <c r="H108" s="96">
        <f t="shared" si="59"/>
        <v>1.5909090909090908</v>
      </c>
      <c r="I108" s="96">
        <f t="shared" si="60"/>
        <v>1.5</v>
      </c>
      <c r="J108" s="97">
        <f t="shared" si="61"/>
        <v>1.4545454545454546</v>
      </c>
      <c r="K108" s="96">
        <f t="shared" si="62"/>
        <v>1.5151515151515149</v>
      </c>
      <c r="L108" s="97">
        <f t="shared" si="63"/>
        <v>4.0087141076736187E-2</v>
      </c>
      <c r="M108" s="42">
        <f t="shared" si="52"/>
        <v>6.9148936170212755E-2</v>
      </c>
      <c r="N108" s="42">
        <f t="shared" si="53"/>
        <v>5.8510638297872342E-2</v>
      </c>
      <c r="O108" s="43">
        <f t="shared" si="54"/>
        <v>5.3191489361702128E-2</v>
      </c>
      <c r="P108" s="42">
        <f t="shared" si="55"/>
        <v>6.0283687943262408E-2</v>
      </c>
      <c r="Q108" s="43">
        <f t="shared" si="56"/>
        <v>4.6910484238734005E-3</v>
      </c>
      <c r="R108" s="66">
        <f>'enter cytotox data here'!AU19</f>
        <v>0</v>
      </c>
      <c r="S108" s="67">
        <f>'enter cytotox data here'!AV19</f>
        <v>0</v>
      </c>
      <c r="T108" s="68">
        <f>'enter cytotox data here'!AW19</f>
        <v>0</v>
      </c>
      <c r="U108" s="76">
        <f t="shared" si="57"/>
        <v>0</v>
      </c>
      <c r="V108" s="77">
        <f t="shared" si="58"/>
        <v>0</v>
      </c>
      <c r="W108" s="55">
        <f t="shared" si="45"/>
        <v>2.290289417115798E-2</v>
      </c>
      <c r="X108" s="53">
        <f t="shared" si="46"/>
        <v>2.290289417115798E-2</v>
      </c>
      <c r="Y108" s="122">
        <f t="shared" si="47"/>
        <v>2.290289417115798E-2</v>
      </c>
      <c r="Z108" s="126">
        <f t="shared" si="48"/>
        <v>2.290289417115798E-2</v>
      </c>
      <c r="AA108" s="126">
        <f t="shared" si="49"/>
        <v>0</v>
      </c>
      <c r="AB108" s="141">
        <f>'enter luc data here'!AU30</f>
        <v>15219</v>
      </c>
      <c r="AC108" s="141">
        <f>'enter luc data here'!AV30</f>
        <v>17751</v>
      </c>
      <c r="AD108" s="142">
        <f>'enter luc data here'!AW30</f>
        <v>30357</v>
      </c>
      <c r="AE108" s="148">
        <f t="shared" si="50"/>
        <v>21109</v>
      </c>
      <c r="AF108" s="149">
        <f t="shared" si="51"/>
        <v>4681.4130345441645</v>
      </c>
    </row>
    <row r="109" spans="1:32" x14ac:dyDescent="0.2">
      <c r="A109">
        <f>Setup!D42</f>
        <v>10</v>
      </c>
      <c r="B109">
        <f>Setup!E42</f>
        <v>489</v>
      </c>
      <c r="C109" s="106">
        <f>'enter luc data here'!AU42</f>
        <v>0.17</v>
      </c>
      <c r="D109" s="106">
        <f>'enter luc data here'!AV42</f>
        <v>0.22</v>
      </c>
      <c r="E109" s="108">
        <f>'enter luc data here'!AW42</f>
        <v>0.24</v>
      </c>
      <c r="F109" s="106">
        <f t="shared" si="43"/>
        <v>0.21</v>
      </c>
      <c r="G109" s="108">
        <f t="shared" si="44"/>
        <v>2.0816659994661403E-2</v>
      </c>
      <c r="H109" s="96">
        <f t="shared" si="59"/>
        <v>0.77272727272727282</v>
      </c>
      <c r="I109" s="96">
        <f t="shared" si="60"/>
        <v>1</v>
      </c>
      <c r="J109" s="97">
        <f t="shared" si="61"/>
        <v>1.0909090909090908</v>
      </c>
      <c r="K109" s="96">
        <f t="shared" si="62"/>
        <v>0.95454545454545459</v>
      </c>
      <c r="L109" s="97">
        <f t="shared" si="63"/>
        <v>9.4621181793914474E-2</v>
      </c>
      <c r="M109" s="42">
        <f t="shared" si="52"/>
        <v>-2.6595744680851057E-2</v>
      </c>
      <c r="N109" s="42">
        <f t="shared" si="53"/>
        <v>0</v>
      </c>
      <c r="O109" s="43">
        <f t="shared" si="54"/>
        <v>1.063829787234042E-2</v>
      </c>
      <c r="P109" s="42">
        <f t="shared" si="55"/>
        <v>-5.3191489361702126E-3</v>
      </c>
      <c r="Q109" s="43">
        <f t="shared" si="56"/>
        <v>1.107269148652198E-2</v>
      </c>
      <c r="R109" s="62">
        <f>'enter cytotox data here'!AU20</f>
        <v>0</v>
      </c>
      <c r="S109" s="62">
        <f>'enter cytotox data here'!AV20</f>
        <v>0</v>
      </c>
      <c r="T109" s="63">
        <f>'enter cytotox data here'!AW20</f>
        <v>0</v>
      </c>
      <c r="U109" s="76">
        <f t="shared" si="57"/>
        <v>0</v>
      </c>
      <c r="V109" s="77">
        <f t="shared" si="58"/>
        <v>0</v>
      </c>
      <c r="W109" s="55">
        <f t="shared" si="45"/>
        <v>2.290289417115798E-2</v>
      </c>
      <c r="X109" s="53">
        <f t="shared" si="46"/>
        <v>2.290289417115798E-2</v>
      </c>
      <c r="Y109" s="122">
        <f t="shared" si="47"/>
        <v>2.290289417115798E-2</v>
      </c>
      <c r="Z109" s="126">
        <f t="shared" si="48"/>
        <v>2.290289417115798E-2</v>
      </c>
      <c r="AA109" s="126">
        <f t="shared" si="49"/>
        <v>0</v>
      </c>
      <c r="AB109" s="141">
        <f>'enter luc data here'!AU31</f>
        <v>31206</v>
      </c>
      <c r="AC109" s="141">
        <f>'enter luc data here'!AV31</f>
        <v>22116</v>
      </c>
      <c r="AD109" s="142">
        <f>'enter luc data here'!AW31</f>
        <v>21831</v>
      </c>
      <c r="AE109" s="148">
        <f t="shared" si="50"/>
        <v>25051</v>
      </c>
      <c r="AF109" s="149">
        <f t="shared" si="51"/>
        <v>3078.5995192619648</v>
      </c>
    </row>
    <row r="110" spans="1:32" x14ac:dyDescent="0.2">
      <c r="A110">
        <f>Setup!D43</f>
        <v>30</v>
      </c>
      <c r="B110">
        <f>Setup!E43</f>
        <v>489</v>
      </c>
      <c r="C110" s="106">
        <f>'enter luc data here'!AU43</f>
        <v>0.08</v>
      </c>
      <c r="D110" s="106">
        <f>'enter luc data here'!AV43</f>
        <v>0.25</v>
      </c>
      <c r="E110" s="108">
        <f>'enter luc data here'!AW43</f>
        <v>0.15</v>
      </c>
      <c r="F110" s="106">
        <f t="shared" si="43"/>
        <v>0.16</v>
      </c>
      <c r="G110" s="108">
        <f t="shared" si="44"/>
        <v>4.9328828623162499E-2</v>
      </c>
      <c r="H110" s="96">
        <f t="shared" si="59"/>
        <v>0.36363636363636365</v>
      </c>
      <c r="I110" s="96">
        <f t="shared" si="60"/>
        <v>1.1363636363636365</v>
      </c>
      <c r="J110" s="97">
        <f t="shared" si="61"/>
        <v>0.68181818181818177</v>
      </c>
      <c r="K110" s="96">
        <f t="shared" si="62"/>
        <v>0.72727272727272718</v>
      </c>
      <c r="L110" s="97">
        <f t="shared" si="63"/>
        <v>0.22422194828710232</v>
      </c>
      <c r="M110" s="42">
        <f t="shared" si="52"/>
        <v>-7.4468085106382975E-2</v>
      </c>
      <c r="N110" s="42">
        <f t="shared" si="53"/>
        <v>1.5957446808510637E-2</v>
      </c>
      <c r="O110" s="43">
        <f t="shared" si="54"/>
        <v>-3.7234042553191488E-2</v>
      </c>
      <c r="P110" s="42">
        <f t="shared" si="55"/>
        <v>-3.1914893617021274E-2</v>
      </c>
      <c r="Q110" s="43">
        <f t="shared" si="56"/>
        <v>2.6238738629341739E-2</v>
      </c>
      <c r="R110" s="62">
        <f>'enter cytotox data here'!AU21</f>
        <v>0</v>
      </c>
      <c r="S110" s="62">
        <f>'enter cytotox data here'!AV21</f>
        <v>0</v>
      </c>
      <c r="T110" s="63">
        <f>'enter cytotox data here'!AW21</f>
        <v>0</v>
      </c>
      <c r="U110" s="76">
        <f t="shared" si="57"/>
        <v>0</v>
      </c>
      <c r="V110" s="77">
        <f t="shared" si="58"/>
        <v>0</v>
      </c>
      <c r="W110" s="53">
        <f t="shared" si="45"/>
        <v>2.290289417115798E-2</v>
      </c>
      <c r="X110" s="53">
        <f t="shared" si="46"/>
        <v>2.290289417115798E-2</v>
      </c>
      <c r="Y110" s="122">
        <f t="shared" si="47"/>
        <v>2.290289417115798E-2</v>
      </c>
      <c r="Z110" s="126">
        <f t="shared" si="48"/>
        <v>2.290289417115798E-2</v>
      </c>
      <c r="AA110" s="126">
        <f t="shared" si="49"/>
        <v>0</v>
      </c>
      <c r="AB110" s="141">
        <f>'enter luc data here'!AU32</f>
        <v>89175</v>
      </c>
      <c r="AC110" s="141">
        <f>'enter luc data here'!AV32</f>
        <v>25049</v>
      </c>
      <c r="AD110" s="142">
        <f>'enter luc data here'!AW32</f>
        <v>35225</v>
      </c>
      <c r="AE110" s="148">
        <f t="shared" si="50"/>
        <v>49816.333333333336</v>
      </c>
      <c r="AF110" s="149">
        <f t="shared" si="51"/>
        <v>19897.37189792774</v>
      </c>
    </row>
    <row r="111" spans="1:32" x14ac:dyDescent="0.2">
      <c r="A111">
        <f>Setup!D44</f>
        <v>100</v>
      </c>
      <c r="B111">
        <f>Setup!E44</f>
        <v>489</v>
      </c>
      <c r="C111" s="106">
        <f>'enter luc data here'!AU44</f>
        <v>0.16</v>
      </c>
      <c r="D111" s="106">
        <f>'enter luc data here'!AV44</f>
        <v>0.22</v>
      </c>
      <c r="E111" s="108">
        <f>'enter luc data here'!AW44</f>
        <v>0.11</v>
      </c>
      <c r="F111" s="106">
        <f t="shared" si="43"/>
        <v>0.16333333333333333</v>
      </c>
      <c r="G111" s="108">
        <f t="shared" si="44"/>
        <v>3.1797973380564851E-2</v>
      </c>
      <c r="H111" s="96">
        <f t="shared" si="59"/>
        <v>0.72727272727272729</v>
      </c>
      <c r="I111" s="96">
        <f t="shared" si="60"/>
        <v>1</v>
      </c>
      <c r="J111" s="97">
        <f t="shared" si="61"/>
        <v>0.5</v>
      </c>
      <c r="K111" s="96">
        <f t="shared" si="62"/>
        <v>0.74242424242424254</v>
      </c>
      <c r="L111" s="97">
        <f t="shared" si="63"/>
        <v>0.14453624263893103</v>
      </c>
      <c r="M111" s="42">
        <f t="shared" si="52"/>
        <v>-3.1914893617021274E-2</v>
      </c>
      <c r="N111" s="42">
        <f t="shared" si="53"/>
        <v>0</v>
      </c>
      <c r="O111" s="43">
        <f t="shared" si="54"/>
        <v>-5.8510638297872335E-2</v>
      </c>
      <c r="P111" s="42">
        <f t="shared" si="55"/>
        <v>-3.0141843971631204E-2</v>
      </c>
      <c r="Q111" s="43">
        <f t="shared" si="56"/>
        <v>1.6913815627960026E-2</v>
      </c>
      <c r="R111" s="62">
        <f>'enter cytotox data here'!AU22</f>
        <v>0</v>
      </c>
      <c r="S111" s="62">
        <f>'enter cytotox data here'!AV22</f>
        <v>0</v>
      </c>
      <c r="T111" s="63">
        <f>'enter cytotox data here'!AW22</f>
        <v>0</v>
      </c>
      <c r="U111" s="76">
        <f t="shared" si="57"/>
        <v>0</v>
      </c>
      <c r="V111" s="77">
        <f t="shared" si="58"/>
        <v>0</v>
      </c>
      <c r="W111" s="53">
        <f t="shared" si="45"/>
        <v>2.290289417115798E-2</v>
      </c>
      <c r="X111" s="53">
        <f t="shared" si="46"/>
        <v>2.290289417115798E-2</v>
      </c>
      <c r="Y111" s="122">
        <f t="shared" si="47"/>
        <v>2.290289417115798E-2</v>
      </c>
      <c r="Z111" s="126">
        <f t="shared" si="48"/>
        <v>2.290289417115798E-2</v>
      </c>
      <c r="AA111" s="126">
        <f t="shared" si="49"/>
        <v>0</v>
      </c>
      <c r="AB111" s="141">
        <f>'enter luc data here'!AU33</f>
        <v>26336</v>
      </c>
      <c r="AC111" s="141">
        <f>'enter luc data here'!AV33</f>
        <v>23293</v>
      </c>
      <c r="AD111" s="142">
        <f>'enter luc data here'!AW33</f>
        <v>34698</v>
      </c>
      <c r="AE111" s="148">
        <f t="shared" si="50"/>
        <v>28109</v>
      </c>
      <c r="AF111" s="149">
        <f t="shared" si="51"/>
        <v>3409.6017851551719</v>
      </c>
    </row>
    <row r="112" spans="1:32" x14ac:dyDescent="0.2">
      <c r="A112">
        <f>Setup!D45</f>
        <v>300</v>
      </c>
      <c r="B112">
        <f>Setup!E45</f>
        <v>489</v>
      </c>
      <c r="C112" s="106">
        <f>'enter luc data here'!AU45</f>
        <v>0.09</v>
      </c>
      <c r="D112" s="106">
        <f>'enter luc data here'!AV45</f>
        <v>0.16</v>
      </c>
      <c r="E112" s="108">
        <f>'enter luc data here'!AW45</f>
        <v>0.27</v>
      </c>
      <c r="F112" s="106">
        <f t="shared" si="43"/>
        <v>0.17333333333333334</v>
      </c>
      <c r="G112" s="108">
        <f t="shared" si="44"/>
        <v>5.2387445485005693E-2</v>
      </c>
      <c r="H112" s="96">
        <f t="shared" si="59"/>
        <v>0.40909090909090906</v>
      </c>
      <c r="I112" s="96">
        <f t="shared" si="60"/>
        <v>0.72727272727272729</v>
      </c>
      <c r="J112" s="97">
        <f t="shared" si="61"/>
        <v>1.2272727272727273</v>
      </c>
      <c r="K112" s="96">
        <f t="shared" si="62"/>
        <v>0.78787878787878773</v>
      </c>
      <c r="L112" s="97">
        <f t="shared" si="63"/>
        <v>0.23812475220457158</v>
      </c>
      <c r="M112" s="42">
        <f t="shared" si="52"/>
        <v>-6.9148936170212769E-2</v>
      </c>
      <c r="N112" s="42">
        <f t="shared" si="53"/>
        <v>-3.1914893617021274E-2</v>
      </c>
      <c r="O112" s="43">
        <f t="shared" si="54"/>
        <v>2.6595744680851071E-2</v>
      </c>
      <c r="P112" s="42">
        <f t="shared" si="55"/>
        <v>-2.4822695035460991E-2</v>
      </c>
      <c r="Q112" s="43">
        <f t="shared" si="56"/>
        <v>2.7865662492024313E-2</v>
      </c>
      <c r="R112" s="62">
        <f>'enter cytotox data here'!AU23</f>
        <v>0</v>
      </c>
      <c r="S112" s="62">
        <f>'enter cytotox data here'!AV23</f>
        <v>0</v>
      </c>
      <c r="T112" s="63">
        <f>'enter cytotox data here'!AW23</f>
        <v>0</v>
      </c>
      <c r="U112" s="76">
        <f t="shared" si="57"/>
        <v>0</v>
      </c>
      <c r="V112" s="77">
        <f t="shared" si="58"/>
        <v>0</v>
      </c>
      <c r="W112" s="53">
        <f t="shared" si="45"/>
        <v>2.290289417115798E-2</v>
      </c>
      <c r="X112" s="53">
        <f t="shared" si="46"/>
        <v>2.290289417115798E-2</v>
      </c>
      <c r="Y112" s="122">
        <f t="shared" si="47"/>
        <v>2.290289417115798E-2</v>
      </c>
      <c r="Z112" s="126">
        <f t="shared" si="48"/>
        <v>2.290289417115798E-2</v>
      </c>
      <c r="AA112" s="126">
        <f t="shared" si="49"/>
        <v>0</v>
      </c>
      <c r="AB112" s="141">
        <f>'enter luc data here'!AU34</f>
        <v>112262</v>
      </c>
      <c r="AC112" s="141">
        <f>'enter luc data here'!AV34</f>
        <v>25324</v>
      </c>
      <c r="AD112" s="142">
        <f>'enter luc data here'!AW34</f>
        <v>18302</v>
      </c>
      <c r="AE112" s="148">
        <f t="shared" si="50"/>
        <v>51962.666666666664</v>
      </c>
      <c r="AF112" s="149">
        <f t="shared" si="51"/>
        <v>30217.733873413548</v>
      </c>
    </row>
    <row r="113" spans="1:32" x14ac:dyDescent="0.2">
      <c r="A113">
        <f>Setup!D46</f>
        <v>1000</v>
      </c>
      <c r="B113">
        <f>Setup!E46</f>
        <v>489</v>
      </c>
      <c r="C113" s="106">
        <f>'enter luc data here'!AU46</f>
        <v>0.28999999999999998</v>
      </c>
      <c r="D113" s="106">
        <f>'enter luc data here'!AV46</f>
        <v>0.5</v>
      </c>
      <c r="E113" s="108">
        <f>'enter luc data here'!AW46</f>
        <v>0.15</v>
      </c>
      <c r="F113" s="106">
        <f t="shared" si="43"/>
        <v>0.31333333333333335</v>
      </c>
      <c r="G113" s="108">
        <f t="shared" si="44"/>
        <v>0.10170764201594906</v>
      </c>
      <c r="H113" s="96">
        <f t="shared" si="59"/>
        <v>1.3181818181818181</v>
      </c>
      <c r="I113" s="96">
        <f t="shared" si="60"/>
        <v>2.2727272727272729</v>
      </c>
      <c r="J113" s="97">
        <f t="shared" si="61"/>
        <v>0.68181818181818177</v>
      </c>
      <c r="K113" s="96">
        <f t="shared" si="62"/>
        <v>1.4242424242424241</v>
      </c>
      <c r="L113" s="97">
        <f t="shared" si="63"/>
        <v>0.46230746370885972</v>
      </c>
      <c r="M113" s="42">
        <f t="shared" si="52"/>
        <v>3.7234042553191474E-2</v>
      </c>
      <c r="N113" s="42">
        <f t="shared" si="53"/>
        <v>0.14893617021276595</v>
      </c>
      <c r="O113" s="43">
        <f t="shared" si="54"/>
        <v>-3.7234042553191488E-2</v>
      </c>
      <c r="P113" s="42">
        <f t="shared" si="55"/>
        <v>4.9645390070921974E-2</v>
      </c>
      <c r="Q113" s="43">
        <f t="shared" si="56"/>
        <v>5.4099809582951623E-2</v>
      </c>
      <c r="R113" s="62">
        <f>'enter cytotox data here'!AU24</f>
        <v>0</v>
      </c>
      <c r="S113" s="62">
        <f>'enter cytotox data here'!AV24</f>
        <v>0</v>
      </c>
      <c r="T113" s="63">
        <f>'enter cytotox data here'!AW24</f>
        <v>0</v>
      </c>
      <c r="U113" s="76">
        <f t="shared" si="57"/>
        <v>0</v>
      </c>
      <c r="V113" s="77">
        <f t="shared" si="58"/>
        <v>0</v>
      </c>
      <c r="W113" s="53">
        <f t="shared" si="45"/>
        <v>2.290289417115798E-2</v>
      </c>
      <c r="X113" s="53">
        <f t="shared" si="46"/>
        <v>2.290289417115798E-2</v>
      </c>
      <c r="Y113" s="122">
        <f t="shared" si="47"/>
        <v>2.290289417115798E-2</v>
      </c>
      <c r="Z113" s="126">
        <f t="shared" si="48"/>
        <v>2.290289417115798E-2</v>
      </c>
      <c r="AA113" s="126">
        <f t="shared" si="49"/>
        <v>0</v>
      </c>
      <c r="AB113" s="141">
        <f>'enter luc data here'!AU35</f>
        <v>18562</v>
      </c>
      <c r="AC113" s="141">
        <f>'enter luc data here'!AV35</f>
        <v>25667</v>
      </c>
      <c r="AD113" s="142">
        <f>'enter luc data here'!AW35</f>
        <v>26830</v>
      </c>
      <c r="AE113" s="148">
        <f t="shared" si="50"/>
        <v>23686.333333333332</v>
      </c>
      <c r="AF113" s="149">
        <f t="shared" si="51"/>
        <v>2584.0689060300083</v>
      </c>
    </row>
    <row r="114" spans="1:32" x14ac:dyDescent="0.2">
      <c r="A114">
        <f>Setup!D47</f>
        <v>3000</v>
      </c>
      <c r="B114">
        <f>Setup!E47</f>
        <v>489</v>
      </c>
      <c r="C114" s="106">
        <f>'enter luc data here'!AU47</f>
        <v>0.49</v>
      </c>
      <c r="D114" s="106">
        <f>'enter luc data here'!AV47</f>
        <v>0.37</v>
      </c>
      <c r="E114" s="108">
        <f>'enter luc data here'!AW47</f>
        <v>0.17</v>
      </c>
      <c r="F114" s="106">
        <f t="shared" si="43"/>
        <v>0.34333333333333332</v>
      </c>
      <c r="G114" s="108">
        <f t="shared" si="44"/>
        <v>9.3333333333333351E-2</v>
      </c>
      <c r="H114" s="96">
        <f t="shared" si="59"/>
        <v>2.2272727272727271</v>
      </c>
      <c r="I114" s="96">
        <f t="shared" si="60"/>
        <v>1.6818181818181819</v>
      </c>
      <c r="J114" s="97">
        <f t="shared" si="61"/>
        <v>0.77272727272727282</v>
      </c>
      <c r="K114" s="96">
        <f t="shared" si="62"/>
        <v>1.5606060606060606</v>
      </c>
      <c r="L114" s="97">
        <f t="shared" si="63"/>
        <v>0.42424242424242431</v>
      </c>
      <c r="M114" s="42">
        <f t="shared" si="52"/>
        <v>0.14361702127659576</v>
      </c>
      <c r="N114" s="42">
        <f t="shared" si="53"/>
        <v>7.9787234042553182E-2</v>
      </c>
      <c r="O114" s="43">
        <f t="shared" si="54"/>
        <v>-2.6595744680851057E-2</v>
      </c>
      <c r="P114" s="42">
        <f t="shared" si="55"/>
        <v>6.5602836879432622E-2</v>
      </c>
      <c r="Q114" s="43">
        <f t="shared" si="56"/>
        <v>4.9645390070921981E-2</v>
      </c>
      <c r="R114" s="62">
        <f>'enter cytotox data here'!AU25</f>
        <v>0</v>
      </c>
      <c r="S114" s="62">
        <f>'enter cytotox data here'!AV25</f>
        <v>0</v>
      </c>
      <c r="T114" s="63">
        <f>'enter cytotox data here'!AW25</f>
        <v>0</v>
      </c>
      <c r="U114" s="76">
        <f t="shared" si="57"/>
        <v>0</v>
      </c>
      <c r="V114" s="77">
        <f t="shared" si="58"/>
        <v>0</v>
      </c>
      <c r="W114" s="53">
        <f t="shared" si="45"/>
        <v>2.290289417115798E-2</v>
      </c>
      <c r="X114" s="53">
        <f t="shared" si="46"/>
        <v>2.290289417115798E-2</v>
      </c>
      <c r="Y114" s="122">
        <f t="shared" si="47"/>
        <v>2.290289417115798E-2</v>
      </c>
      <c r="Z114" s="126">
        <f t="shared" si="48"/>
        <v>2.290289417115798E-2</v>
      </c>
      <c r="AA114" s="126">
        <f t="shared" si="49"/>
        <v>0</v>
      </c>
      <c r="AB114" s="141">
        <f>'enter luc data here'!AU36</f>
        <v>18303</v>
      </c>
      <c r="AC114" s="141">
        <f>'enter luc data here'!AV36</f>
        <v>38088</v>
      </c>
      <c r="AD114" s="142">
        <f>'enter luc data here'!AW36</f>
        <v>30535</v>
      </c>
      <c r="AE114" s="148">
        <f t="shared" si="50"/>
        <v>28975.333333333332</v>
      </c>
      <c r="AF114" s="149">
        <f t="shared" si="51"/>
        <v>5764.4304816501826</v>
      </c>
    </row>
    <row r="115" spans="1:32" s="10" customFormat="1" x14ac:dyDescent="0.2">
      <c r="A115" s="10">
        <f>Setup!D48</f>
        <v>10000</v>
      </c>
      <c r="B115" s="10">
        <f>Setup!E48</f>
        <v>489</v>
      </c>
      <c r="C115" s="109">
        <f>'enter luc data here'!AU48</f>
        <v>0.35</v>
      </c>
      <c r="D115" s="109">
        <f>'enter luc data here'!AV48</f>
        <v>0.64</v>
      </c>
      <c r="E115" s="110">
        <f>'enter luc data here'!AW48</f>
        <v>0.42</v>
      </c>
      <c r="F115" s="109">
        <f t="shared" si="43"/>
        <v>0.47</v>
      </c>
      <c r="G115" s="110">
        <f t="shared" si="44"/>
        <v>8.7368949480541108E-2</v>
      </c>
      <c r="H115" s="101">
        <f t="shared" si="59"/>
        <v>1.5909090909090908</v>
      </c>
      <c r="I115" s="102">
        <f t="shared" si="60"/>
        <v>2.9090909090909092</v>
      </c>
      <c r="J115" s="103">
        <f t="shared" si="61"/>
        <v>1.9090909090909089</v>
      </c>
      <c r="K115" s="102">
        <f t="shared" si="62"/>
        <v>2.1363636363636362</v>
      </c>
      <c r="L115" s="103">
        <f t="shared" si="63"/>
        <v>0.39713158854791369</v>
      </c>
      <c r="M115" s="44">
        <f t="shared" si="52"/>
        <v>6.9148936170212755E-2</v>
      </c>
      <c r="N115" s="44">
        <f t="shared" si="53"/>
        <v>0.22340425531914895</v>
      </c>
      <c r="O115" s="45">
        <f t="shared" si="54"/>
        <v>0.10638297872340424</v>
      </c>
      <c r="P115" s="44">
        <f t="shared" si="55"/>
        <v>0.13297872340425532</v>
      </c>
      <c r="Q115" s="45">
        <f t="shared" si="56"/>
        <v>4.6472845468372902E-2</v>
      </c>
      <c r="R115" s="64">
        <f>'enter cytotox data here'!AU26</f>
        <v>0</v>
      </c>
      <c r="S115" s="64">
        <f>'enter cytotox data here'!AV26</f>
        <v>0</v>
      </c>
      <c r="T115" s="65">
        <f>'enter cytotox data here'!AW26</f>
        <v>0</v>
      </c>
      <c r="U115" s="78">
        <f t="shared" si="57"/>
        <v>0</v>
      </c>
      <c r="V115" s="79">
        <f t="shared" si="58"/>
        <v>0</v>
      </c>
      <c r="W115" s="54">
        <f t="shared" si="45"/>
        <v>2.290289417115798E-2</v>
      </c>
      <c r="X115" s="54">
        <f t="shared" si="46"/>
        <v>2.290289417115798E-2</v>
      </c>
      <c r="Y115" s="123">
        <f t="shared" si="47"/>
        <v>2.290289417115798E-2</v>
      </c>
      <c r="Z115" s="127">
        <f t="shared" si="48"/>
        <v>2.290289417115798E-2</v>
      </c>
      <c r="AA115" s="127">
        <f t="shared" si="49"/>
        <v>0</v>
      </c>
      <c r="AB115" s="143">
        <f>'enter luc data here'!AU37</f>
        <v>28109</v>
      </c>
      <c r="AC115" s="143">
        <f>'enter luc data here'!AV37</f>
        <v>22783</v>
      </c>
      <c r="AD115" s="144">
        <f>'enter luc data here'!AW37</f>
        <v>36451</v>
      </c>
      <c r="AE115" s="143">
        <f t="shared" si="50"/>
        <v>29114.333333333332</v>
      </c>
      <c r="AF115" s="151">
        <f t="shared" si="51"/>
        <v>3977.5024547796011</v>
      </c>
    </row>
    <row r="116" spans="1:32" x14ac:dyDescent="0.2">
      <c r="A116">
        <f>Setup!F41</f>
        <v>3</v>
      </c>
      <c r="B116">
        <f>Setup!G41</f>
        <v>567</v>
      </c>
      <c r="C116" s="106">
        <f>'enter luc data here'!AX41</f>
        <v>0.32</v>
      </c>
      <c r="D116" s="106">
        <f>'enter luc data here'!AY41</f>
        <v>0.31</v>
      </c>
      <c r="E116" s="108">
        <f>'enter luc data here'!AZ41</f>
        <v>0.13</v>
      </c>
      <c r="F116" s="106">
        <f t="shared" si="43"/>
        <v>0.25333333333333335</v>
      </c>
      <c r="G116" s="108">
        <f t="shared" si="44"/>
        <v>6.1734197258173792E-2</v>
      </c>
      <c r="H116" s="96">
        <f t="shared" si="59"/>
        <v>1.4545454545454546</v>
      </c>
      <c r="I116" s="96">
        <f t="shared" si="60"/>
        <v>1.4090909090909092</v>
      </c>
      <c r="J116" s="97">
        <f t="shared" si="61"/>
        <v>0.59090909090909094</v>
      </c>
      <c r="K116" s="96">
        <f t="shared" si="62"/>
        <v>1.1515151515151516</v>
      </c>
      <c r="L116" s="97">
        <f t="shared" si="63"/>
        <v>0.28060998753715344</v>
      </c>
      <c r="M116" s="42">
        <f t="shared" ref="M116:M147" si="64">(C116-$F$4)/($N$1-$F$4)</f>
        <v>5.3191489361702128E-2</v>
      </c>
      <c r="N116" s="42">
        <f t="shared" ref="N116:N147" si="65">(D116-$F$4)/($N$1-$F$4)</f>
        <v>4.7872340425531908E-2</v>
      </c>
      <c r="O116" s="43">
        <f t="shared" ref="O116:O147" si="66">(E116-$F$4)/($N$1-$F$4)</f>
        <v>-4.7872340425531908E-2</v>
      </c>
      <c r="P116" s="42">
        <f t="shared" ref="P116:P147" si="67">AVERAGE(M116:O116)</f>
        <v>1.7730496453900711E-2</v>
      </c>
      <c r="Q116" s="43">
        <f t="shared" ref="Q116:Q147" si="68">STDEV(M116:O116)/SQRT(3)</f>
        <v>3.2837338967113709E-2</v>
      </c>
      <c r="R116" s="66">
        <f>'enter cytotox data here'!AX19</f>
        <v>0</v>
      </c>
      <c r="S116" s="67">
        <f>'enter cytotox data here'!AY19</f>
        <v>0</v>
      </c>
      <c r="T116" s="68">
        <f>'enter cytotox data here'!AZ19</f>
        <v>0</v>
      </c>
      <c r="U116" s="76">
        <f t="shared" ref="U116:U147" si="69">AVERAGE(R116:T116)</f>
        <v>0</v>
      </c>
      <c r="V116" s="77">
        <f t="shared" ref="V116:V147" si="70">STDEV(R116:T116)/SQRT(3)</f>
        <v>0</v>
      </c>
      <c r="W116" s="55">
        <f t="shared" si="45"/>
        <v>2.290289417115798E-2</v>
      </c>
      <c r="X116" s="53">
        <f t="shared" si="46"/>
        <v>2.290289417115798E-2</v>
      </c>
      <c r="Y116" s="122">
        <f t="shared" si="47"/>
        <v>2.290289417115798E-2</v>
      </c>
      <c r="Z116" s="126">
        <f t="shared" si="48"/>
        <v>2.290289417115798E-2</v>
      </c>
      <c r="AA116" s="126">
        <f t="shared" si="49"/>
        <v>0</v>
      </c>
      <c r="AB116" s="141">
        <f>'enter luc data here'!AX30</f>
        <v>26672</v>
      </c>
      <c r="AC116" s="141">
        <f>'enter luc data here'!AY30</f>
        <v>26574</v>
      </c>
      <c r="AD116" s="142">
        <f>'enter luc data here'!AZ30</f>
        <v>44887</v>
      </c>
      <c r="AE116" s="148">
        <f t="shared" si="50"/>
        <v>32711</v>
      </c>
      <c r="AF116" s="149">
        <f t="shared" si="51"/>
        <v>6088.065730043767</v>
      </c>
    </row>
    <row r="117" spans="1:32" x14ac:dyDescent="0.2">
      <c r="A117">
        <f>Setup!F42</f>
        <v>10</v>
      </c>
      <c r="B117">
        <f>Setup!G42</f>
        <v>567</v>
      </c>
      <c r="C117" s="106">
        <f>'enter luc data here'!AX42</f>
        <v>0.14000000000000001</v>
      </c>
      <c r="D117" s="106">
        <f>'enter luc data here'!AY42</f>
        <v>0.18</v>
      </c>
      <c r="E117" s="108">
        <f>'enter luc data here'!AZ42</f>
        <v>0.5</v>
      </c>
      <c r="F117" s="106">
        <f t="shared" si="43"/>
        <v>0.27333333333333337</v>
      </c>
      <c r="G117" s="108">
        <f t="shared" si="44"/>
        <v>0.11392004993756705</v>
      </c>
      <c r="H117" s="96">
        <f t="shared" si="59"/>
        <v>0.63636363636363646</v>
      </c>
      <c r="I117" s="96">
        <f t="shared" si="60"/>
        <v>0.81818181818181812</v>
      </c>
      <c r="J117" s="97">
        <f t="shared" si="61"/>
        <v>2.2727272727272729</v>
      </c>
      <c r="K117" s="96">
        <f t="shared" si="62"/>
        <v>1.2424242424242424</v>
      </c>
      <c r="L117" s="97">
        <f t="shared" si="63"/>
        <v>0.51781840880712338</v>
      </c>
      <c r="M117" s="42">
        <f t="shared" si="64"/>
        <v>-4.2553191489361694E-2</v>
      </c>
      <c r="N117" s="42">
        <f t="shared" si="65"/>
        <v>-2.1276595744680854E-2</v>
      </c>
      <c r="O117" s="43">
        <f t="shared" si="66"/>
        <v>0.14893617021276595</v>
      </c>
      <c r="P117" s="42">
        <f t="shared" si="67"/>
        <v>2.8368794326241134E-2</v>
      </c>
      <c r="Q117" s="43">
        <f t="shared" si="68"/>
        <v>6.0595771243386748E-2</v>
      </c>
      <c r="R117" s="62">
        <f>'enter cytotox data here'!AX20</f>
        <v>0</v>
      </c>
      <c r="S117" s="62">
        <f>'enter cytotox data here'!AY20</f>
        <v>0</v>
      </c>
      <c r="T117" s="63">
        <f>'enter cytotox data here'!AZ20</f>
        <v>0</v>
      </c>
      <c r="U117" s="76">
        <f t="shared" si="69"/>
        <v>0</v>
      </c>
      <c r="V117" s="77">
        <f t="shared" si="70"/>
        <v>0</v>
      </c>
      <c r="W117" s="55">
        <f t="shared" si="45"/>
        <v>2.290289417115798E-2</v>
      </c>
      <c r="X117" s="53">
        <f t="shared" si="46"/>
        <v>2.290289417115798E-2</v>
      </c>
      <c r="Y117" s="122">
        <f t="shared" si="47"/>
        <v>2.290289417115798E-2</v>
      </c>
      <c r="Z117" s="126">
        <f t="shared" si="48"/>
        <v>2.290289417115798E-2</v>
      </c>
      <c r="AA117" s="126">
        <f t="shared" si="49"/>
        <v>0</v>
      </c>
      <c r="AB117" s="141">
        <f>'enter luc data here'!AX31</f>
        <v>37208</v>
      </c>
      <c r="AC117" s="141">
        <f>'enter luc data here'!AY31</f>
        <v>44357</v>
      </c>
      <c r="AD117" s="142">
        <f>'enter luc data here'!AZ31</f>
        <v>20598</v>
      </c>
      <c r="AE117" s="148">
        <f t="shared" si="50"/>
        <v>34054.333333333336</v>
      </c>
      <c r="AF117" s="149">
        <f t="shared" si="51"/>
        <v>7037.5594807038351</v>
      </c>
    </row>
    <row r="118" spans="1:32" x14ac:dyDescent="0.2">
      <c r="A118">
        <f>Setup!F43</f>
        <v>30</v>
      </c>
      <c r="B118">
        <f>Setup!G43</f>
        <v>567</v>
      </c>
      <c r="C118" s="106">
        <f>'enter luc data here'!AX43</f>
        <v>0.41</v>
      </c>
      <c r="D118" s="106">
        <f>'enter luc data here'!AY43</f>
        <v>0.26</v>
      </c>
      <c r="E118" s="108">
        <f>'enter luc data here'!AZ43</f>
        <v>0.17</v>
      </c>
      <c r="F118" s="106">
        <f t="shared" si="43"/>
        <v>0.27999999999999997</v>
      </c>
      <c r="G118" s="108">
        <f t="shared" si="44"/>
        <v>6.9999999999999979E-2</v>
      </c>
      <c r="H118" s="96">
        <f t="shared" si="59"/>
        <v>1.8636363636363635</v>
      </c>
      <c r="I118" s="96">
        <f t="shared" si="60"/>
        <v>1.1818181818181819</v>
      </c>
      <c r="J118" s="97">
        <f t="shared" si="61"/>
        <v>0.77272727272727282</v>
      </c>
      <c r="K118" s="96">
        <f t="shared" si="62"/>
        <v>1.2727272727272727</v>
      </c>
      <c r="L118" s="97">
        <f t="shared" si="63"/>
        <v>0.31818181818181801</v>
      </c>
      <c r="M118" s="42">
        <f t="shared" si="64"/>
        <v>0.10106382978723402</v>
      </c>
      <c r="N118" s="42">
        <f t="shared" si="65"/>
        <v>2.1276595744680854E-2</v>
      </c>
      <c r="O118" s="43">
        <f t="shared" si="66"/>
        <v>-2.6595744680851057E-2</v>
      </c>
      <c r="P118" s="42">
        <f t="shared" si="67"/>
        <v>3.1914893617021274E-2</v>
      </c>
      <c r="Q118" s="43">
        <f t="shared" si="68"/>
        <v>3.7234042553191488E-2</v>
      </c>
      <c r="R118" s="62">
        <f>'enter cytotox data here'!AX21</f>
        <v>0</v>
      </c>
      <c r="S118" s="62">
        <f>'enter cytotox data here'!AY21</f>
        <v>0</v>
      </c>
      <c r="T118" s="63">
        <f>'enter cytotox data here'!AZ21</f>
        <v>0</v>
      </c>
      <c r="U118" s="76">
        <f t="shared" si="69"/>
        <v>0</v>
      </c>
      <c r="V118" s="77">
        <f t="shared" si="70"/>
        <v>0</v>
      </c>
      <c r="W118" s="53">
        <f t="shared" si="45"/>
        <v>2.290289417115798E-2</v>
      </c>
      <c r="X118" s="53">
        <f t="shared" si="46"/>
        <v>2.290289417115798E-2</v>
      </c>
      <c r="Y118" s="122">
        <f t="shared" si="47"/>
        <v>2.290289417115798E-2</v>
      </c>
      <c r="Z118" s="126">
        <f t="shared" si="48"/>
        <v>2.290289417115798E-2</v>
      </c>
      <c r="AA118" s="126">
        <f t="shared" si="49"/>
        <v>0</v>
      </c>
      <c r="AB118" s="141">
        <f>'enter luc data here'!AX32</f>
        <v>51375</v>
      </c>
      <c r="AC118" s="141">
        <f>'enter luc data here'!AY32</f>
        <v>22437</v>
      </c>
      <c r="AD118" s="142">
        <f>'enter luc data here'!AZ32</f>
        <v>39966</v>
      </c>
      <c r="AE118" s="148">
        <f t="shared" si="50"/>
        <v>37926</v>
      </c>
      <c r="AF118" s="149">
        <f t="shared" si="51"/>
        <v>8415.722607120555</v>
      </c>
    </row>
    <row r="119" spans="1:32" x14ac:dyDescent="0.2">
      <c r="A119">
        <f>Setup!F44</f>
        <v>100</v>
      </c>
      <c r="B119">
        <f>Setup!G44</f>
        <v>567</v>
      </c>
      <c r="C119" s="106">
        <f>'enter luc data here'!AX44</f>
        <v>1.42</v>
      </c>
      <c r="D119" s="106">
        <f>'enter luc data here'!AY44</f>
        <v>0.33</v>
      </c>
      <c r="E119" s="108">
        <f>'enter luc data here'!AZ44</f>
        <v>0.28999999999999998</v>
      </c>
      <c r="F119" s="106">
        <f t="shared" si="43"/>
        <v>0.68</v>
      </c>
      <c r="G119" s="108">
        <f t="shared" si="44"/>
        <v>0.37018013633004859</v>
      </c>
      <c r="H119" s="96">
        <f t="shared" si="59"/>
        <v>6.4545454545454541</v>
      </c>
      <c r="I119" s="96">
        <f t="shared" si="60"/>
        <v>1.5</v>
      </c>
      <c r="J119" s="97">
        <f t="shared" si="61"/>
        <v>1.3181818181818181</v>
      </c>
      <c r="K119" s="96">
        <f t="shared" si="62"/>
        <v>3.0909090909090904</v>
      </c>
      <c r="L119" s="97">
        <f t="shared" si="63"/>
        <v>1.6826369833184025</v>
      </c>
      <c r="M119" s="42">
        <f t="shared" si="64"/>
        <v>0.63829787234042545</v>
      </c>
      <c r="N119" s="42">
        <f t="shared" si="65"/>
        <v>5.8510638297872342E-2</v>
      </c>
      <c r="O119" s="43">
        <f t="shared" si="66"/>
        <v>3.7234042553191474E-2</v>
      </c>
      <c r="P119" s="42">
        <f t="shared" si="67"/>
        <v>0.24468085106382975</v>
      </c>
      <c r="Q119" s="43">
        <f t="shared" si="68"/>
        <v>0.19690432783513218</v>
      </c>
      <c r="R119" s="62">
        <f>'enter cytotox data here'!AX22</f>
        <v>0</v>
      </c>
      <c r="S119" s="62">
        <f>'enter cytotox data here'!AY22</f>
        <v>0</v>
      </c>
      <c r="T119" s="63">
        <f>'enter cytotox data here'!AZ22</f>
        <v>0</v>
      </c>
      <c r="U119" s="76">
        <f t="shared" si="69"/>
        <v>0</v>
      </c>
      <c r="V119" s="77">
        <f t="shared" si="70"/>
        <v>0</v>
      </c>
      <c r="W119" s="53">
        <f t="shared" si="45"/>
        <v>2.290289417115798E-2</v>
      </c>
      <c r="X119" s="53">
        <f t="shared" si="46"/>
        <v>2.290289417115798E-2</v>
      </c>
      <c r="Y119" s="122">
        <f t="shared" si="47"/>
        <v>2.290289417115798E-2</v>
      </c>
      <c r="Z119" s="126">
        <f t="shared" si="48"/>
        <v>2.290289417115798E-2</v>
      </c>
      <c r="AA119" s="126">
        <f t="shared" si="49"/>
        <v>0</v>
      </c>
      <c r="AB119" s="141">
        <f>'enter luc data here'!AX33</f>
        <v>34870</v>
      </c>
      <c r="AC119" s="141">
        <f>'enter luc data here'!AY33</f>
        <v>63021</v>
      </c>
      <c r="AD119" s="142">
        <f>'enter luc data here'!AZ33</f>
        <v>38861</v>
      </c>
      <c r="AE119" s="148">
        <f t="shared" si="50"/>
        <v>45584</v>
      </c>
      <c r="AF119" s="149">
        <f t="shared" si="51"/>
        <v>8794.2925999385152</v>
      </c>
    </row>
    <row r="120" spans="1:32" x14ac:dyDescent="0.2">
      <c r="A120">
        <f>Setup!F45</f>
        <v>300</v>
      </c>
      <c r="B120">
        <f>Setup!G45</f>
        <v>567</v>
      </c>
      <c r="C120" s="106">
        <f>'enter luc data here'!AX45</f>
        <v>0.54</v>
      </c>
      <c r="D120" s="106">
        <f>'enter luc data here'!AY45</f>
        <v>0.32</v>
      </c>
      <c r="E120" s="108">
        <f>'enter luc data here'!AZ45</f>
        <v>0.49</v>
      </c>
      <c r="F120" s="106">
        <f t="shared" si="43"/>
        <v>0.45</v>
      </c>
      <c r="G120" s="108">
        <f t="shared" si="44"/>
        <v>6.6583281184793883E-2</v>
      </c>
      <c r="H120" s="96">
        <f t="shared" si="59"/>
        <v>2.4545454545454546</v>
      </c>
      <c r="I120" s="96">
        <f t="shared" si="60"/>
        <v>1.4545454545454546</v>
      </c>
      <c r="J120" s="97">
        <f t="shared" si="61"/>
        <v>2.2272727272727271</v>
      </c>
      <c r="K120" s="96">
        <f t="shared" si="62"/>
        <v>2.0454545454545454</v>
      </c>
      <c r="L120" s="97">
        <f t="shared" si="63"/>
        <v>0.30265127811269976</v>
      </c>
      <c r="M120" s="42">
        <f t="shared" si="64"/>
        <v>0.17021276595744683</v>
      </c>
      <c r="N120" s="42">
        <f t="shared" si="65"/>
        <v>5.3191489361702128E-2</v>
      </c>
      <c r="O120" s="43">
        <f t="shared" si="66"/>
        <v>0.14361702127659576</v>
      </c>
      <c r="P120" s="42">
        <f t="shared" si="67"/>
        <v>0.12234042553191489</v>
      </c>
      <c r="Q120" s="43">
        <f t="shared" si="68"/>
        <v>3.5416638928081924E-2</v>
      </c>
      <c r="R120" s="62">
        <f>'enter cytotox data here'!AX23</f>
        <v>0</v>
      </c>
      <c r="S120" s="62">
        <f>'enter cytotox data here'!AY23</f>
        <v>0</v>
      </c>
      <c r="T120" s="63">
        <f>'enter cytotox data here'!AZ23</f>
        <v>0</v>
      </c>
      <c r="U120" s="76">
        <f t="shared" si="69"/>
        <v>0</v>
      </c>
      <c r="V120" s="77">
        <f t="shared" si="70"/>
        <v>0</v>
      </c>
      <c r="W120" s="53">
        <f t="shared" si="45"/>
        <v>2.290289417115798E-2</v>
      </c>
      <c r="X120" s="53">
        <f t="shared" si="46"/>
        <v>2.290289417115798E-2</v>
      </c>
      <c r="Y120" s="122">
        <f t="shared" si="47"/>
        <v>2.290289417115798E-2</v>
      </c>
      <c r="Z120" s="126">
        <f t="shared" si="48"/>
        <v>2.290289417115798E-2</v>
      </c>
      <c r="AA120" s="126">
        <f t="shared" si="49"/>
        <v>0</v>
      </c>
      <c r="AB120" s="141">
        <f>'enter luc data here'!AX34</f>
        <v>35848</v>
      </c>
      <c r="AC120" s="141">
        <f>'enter luc data here'!AY34</f>
        <v>77245</v>
      </c>
      <c r="AD120" s="142">
        <f>'enter luc data here'!AZ34</f>
        <v>44462</v>
      </c>
      <c r="AE120" s="148">
        <f t="shared" si="50"/>
        <v>52518.333333333336</v>
      </c>
      <c r="AF120" s="149">
        <f t="shared" si="51"/>
        <v>12610.924924225206</v>
      </c>
    </row>
    <row r="121" spans="1:32" x14ac:dyDescent="0.2">
      <c r="A121">
        <f>Setup!F46</f>
        <v>1000</v>
      </c>
      <c r="B121">
        <f>Setup!G46</f>
        <v>567</v>
      </c>
      <c r="C121" s="106">
        <f>'enter luc data here'!AX46</f>
        <v>0.99</v>
      </c>
      <c r="D121" s="106">
        <f>'enter luc data here'!AY46</f>
        <v>1.77</v>
      </c>
      <c r="E121" s="108">
        <f>'enter luc data here'!AZ46</f>
        <v>0.62</v>
      </c>
      <c r="F121" s="106">
        <f t="shared" si="43"/>
        <v>1.1266666666666667</v>
      </c>
      <c r="G121" s="108">
        <f t="shared" si="44"/>
        <v>0.33893624441445919</v>
      </c>
      <c r="H121" s="96">
        <f t="shared" si="59"/>
        <v>4.5</v>
      </c>
      <c r="I121" s="96">
        <f t="shared" si="60"/>
        <v>8.045454545454545</v>
      </c>
      <c r="J121" s="97">
        <f t="shared" si="61"/>
        <v>2.8181818181818183</v>
      </c>
      <c r="K121" s="96">
        <f t="shared" si="62"/>
        <v>5.1212121212121211</v>
      </c>
      <c r="L121" s="97">
        <f t="shared" si="63"/>
        <v>1.5406192927929943</v>
      </c>
      <c r="M121" s="42">
        <f t="shared" si="64"/>
        <v>0.40957446808510639</v>
      </c>
      <c r="N121" s="42">
        <f t="shared" si="65"/>
        <v>0.82446808510638292</v>
      </c>
      <c r="O121" s="43">
        <f t="shared" si="66"/>
        <v>0.21276595744680851</v>
      </c>
      <c r="P121" s="42">
        <f t="shared" si="67"/>
        <v>0.48226950354609932</v>
      </c>
      <c r="Q121" s="43">
        <f t="shared" si="68"/>
        <v>0.18028523639066954</v>
      </c>
      <c r="R121" s="62">
        <f>'enter cytotox data here'!AX24</f>
        <v>0</v>
      </c>
      <c r="S121" s="62">
        <f>'enter cytotox data here'!AY24</f>
        <v>0</v>
      </c>
      <c r="T121" s="63">
        <f>'enter cytotox data here'!AZ24</f>
        <v>0</v>
      </c>
      <c r="U121" s="76">
        <f t="shared" si="69"/>
        <v>0</v>
      </c>
      <c r="V121" s="77">
        <f t="shared" si="70"/>
        <v>0</v>
      </c>
      <c r="W121" s="53">
        <f t="shared" si="45"/>
        <v>2.290289417115798E-2</v>
      </c>
      <c r="X121" s="53">
        <f t="shared" si="46"/>
        <v>2.290289417115798E-2</v>
      </c>
      <c r="Y121" s="122">
        <f t="shared" si="47"/>
        <v>2.290289417115798E-2</v>
      </c>
      <c r="Z121" s="126">
        <f t="shared" si="48"/>
        <v>2.290289417115798E-2</v>
      </c>
      <c r="AA121" s="126">
        <f t="shared" si="49"/>
        <v>0</v>
      </c>
      <c r="AB121" s="141">
        <f>'enter luc data here'!AX35</f>
        <v>20654</v>
      </c>
      <c r="AC121" s="141">
        <f>'enter luc data here'!AY35</f>
        <v>22544</v>
      </c>
      <c r="AD121" s="142">
        <f>'enter luc data here'!AZ35</f>
        <v>160116</v>
      </c>
      <c r="AE121" s="148">
        <f t="shared" si="50"/>
        <v>67771.333333333328</v>
      </c>
      <c r="AF121" s="149">
        <f t="shared" si="51"/>
        <v>46175.556742116758</v>
      </c>
    </row>
    <row r="122" spans="1:32" x14ac:dyDescent="0.2">
      <c r="A122">
        <f>Setup!F47</f>
        <v>3000</v>
      </c>
      <c r="B122">
        <f>Setup!G47</f>
        <v>567</v>
      </c>
      <c r="C122" s="106">
        <f>'enter luc data here'!AX47</f>
        <v>2.4300000000000002</v>
      </c>
      <c r="D122" s="106">
        <f>'enter luc data here'!AY47</f>
        <v>0.7</v>
      </c>
      <c r="E122" s="108">
        <f>'enter luc data here'!AZ47</f>
        <v>2.39</v>
      </c>
      <c r="F122" s="106">
        <f t="shared" si="43"/>
        <v>1.8399999999999999</v>
      </c>
      <c r="G122" s="108">
        <f t="shared" si="44"/>
        <v>0.57011694706729577</v>
      </c>
      <c r="H122" s="96">
        <f t="shared" si="59"/>
        <v>11.045454545454547</v>
      </c>
      <c r="I122" s="96">
        <f t="shared" si="60"/>
        <v>3.1818181818181817</v>
      </c>
      <c r="J122" s="97">
        <f t="shared" si="61"/>
        <v>10.863636363636363</v>
      </c>
      <c r="K122" s="96">
        <f t="shared" si="62"/>
        <v>8.3636363636363651</v>
      </c>
      <c r="L122" s="97">
        <f t="shared" si="63"/>
        <v>2.5914406684877069</v>
      </c>
      <c r="M122" s="42">
        <f t="shared" si="64"/>
        <v>1.175531914893617</v>
      </c>
      <c r="N122" s="42">
        <f t="shared" si="65"/>
        <v>0.25531914893617019</v>
      </c>
      <c r="O122" s="43">
        <f t="shared" si="66"/>
        <v>1.154255319148936</v>
      </c>
      <c r="P122" s="42">
        <f t="shared" si="67"/>
        <v>0.86170212765957432</v>
      </c>
      <c r="Q122" s="43">
        <f t="shared" si="68"/>
        <v>0.30325369524856155</v>
      </c>
      <c r="R122" s="62">
        <f>'enter cytotox data here'!AX25</f>
        <v>0</v>
      </c>
      <c r="S122" s="62">
        <f>'enter cytotox data here'!AY25</f>
        <v>0</v>
      </c>
      <c r="T122" s="63">
        <f>'enter cytotox data here'!AZ25</f>
        <v>0</v>
      </c>
      <c r="U122" s="76">
        <f t="shared" si="69"/>
        <v>0</v>
      </c>
      <c r="V122" s="77">
        <f t="shared" si="70"/>
        <v>0</v>
      </c>
      <c r="W122" s="53">
        <f t="shared" si="45"/>
        <v>2.290289417115798E-2</v>
      </c>
      <c r="X122" s="53">
        <f t="shared" si="46"/>
        <v>2.290289417115798E-2</v>
      </c>
      <c r="Y122" s="122">
        <f t="shared" si="47"/>
        <v>2.290289417115798E-2</v>
      </c>
      <c r="Z122" s="126">
        <f t="shared" si="48"/>
        <v>2.290289417115798E-2</v>
      </c>
      <c r="AA122" s="126">
        <f t="shared" si="49"/>
        <v>0</v>
      </c>
      <c r="AB122" s="141">
        <f>'enter luc data here'!AX36</f>
        <v>23411</v>
      </c>
      <c r="AC122" s="141">
        <f>'enter luc data here'!AY36</f>
        <v>78169</v>
      </c>
      <c r="AD122" s="142">
        <f>'enter luc data here'!AZ36</f>
        <v>20533</v>
      </c>
      <c r="AE122" s="148">
        <f t="shared" si="50"/>
        <v>40704.333333333336</v>
      </c>
      <c r="AF122" s="149">
        <f t="shared" si="51"/>
        <v>18750.748050263075</v>
      </c>
    </row>
    <row r="123" spans="1:32" s="10" customFormat="1" x14ac:dyDescent="0.2">
      <c r="A123" s="10">
        <f>Setup!F48</f>
        <v>10000</v>
      </c>
      <c r="B123" s="10">
        <f>Setup!G48</f>
        <v>567</v>
      </c>
      <c r="C123" s="109">
        <f>'enter luc data here'!AX48</f>
        <v>2.14</v>
      </c>
      <c r="D123" s="109">
        <f>'enter luc data here'!AY48</f>
        <v>0.89</v>
      </c>
      <c r="E123" s="110">
        <f>'enter luc data here'!AZ48</f>
        <v>0.62</v>
      </c>
      <c r="F123" s="109">
        <f t="shared" si="43"/>
        <v>1.2166666666666668</v>
      </c>
      <c r="G123" s="110">
        <f t="shared" si="44"/>
        <v>0.46819986235699712</v>
      </c>
      <c r="H123" s="101">
        <f t="shared" si="59"/>
        <v>9.7272727272727284</v>
      </c>
      <c r="I123" s="102">
        <f t="shared" si="60"/>
        <v>4.0454545454545459</v>
      </c>
      <c r="J123" s="103">
        <f t="shared" si="61"/>
        <v>2.8181818181818183</v>
      </c>
      <c r="K123" s="102">
        <f t="shared" si="62"/>
        <v>5.5303030303030312</v>
      </c>
      <c r="L123" s="103">
        <f t="shared" si="63"/>
        <v>2.1281811925318053</v>
      </c>
      <c r="M123" s="44">
        <f t="shared" si="64"/>
        <v>1.0212765957446808</v>
      </c>
      <c r="N123" s="44">
        <f t="shared" si="65"/>
        <v>0.35638297872340424</v>
      </c>
      <c r="O123" s="45">
        <f t="shared" si="66"/>
        <v>0.21276595744680851</v>
      </c>
      <c r="P123" s="44">
        <f t="shared" si="67"/>
        <v>0.53014184397163122</v>
      </c>
      <c r="Q123" s="45">
        <f t="shared" si="68"/>
        <v>0.24904247997712609</v>
      </c>
      <c r="R123" s="64">
        <f>'enter cytotox data here'!AX26</f>
        <v>0</v>
      </c>
      <c r="S123" s="64">
        <f>'enter cytotox data here'!AY26</f>
        <v>0</v>
      </c>
      <c r="T123" s="65">
        <f>'enter cytotox data here'!AZ26</f>
        <v>0</v>
      </c>
      <c r="U123" s="78">
        <f t="shared" si="69"/>
        <v>0</v>
      </c>
      <c r="V123" s="79">
        <f t="shared" si="70"/>
        <v>0</v>
      </c>
      <c r="W123" s="54">
        <f t="shared" si="45"/>
        <v>2.290289417115798E-2</v>
      </c>
      <c r="X123" s="54">
        <f t="shared" si="46"/>
        <v>2.290289417115798E-2</v>
      </c>
      <c r="Y123" s="123">
        <f t="shared" si="47"/>
        <v>2.290289417115798E-2</v>
      </c>
      <c r="Z123" s="127">
        <f t="shared" si="48"/>
        <v>2.290289417115798E-2</v>
      </c>
      <c r="AA123" s="127">
        <f t="shared" si="49"/>
        <v>0</v>
      </c>
      <c r="AB123" s="143">
        <f>'enter luc data here'!AX37</f>
        <v>40715</v>
      </c>
      <c r="AC123" s="143">
        <f>'enter luc data here'!AY37</f>
        <v>52275</v>
      </c>
      <c r="AD123" s="144">
        <f>'enter luc data here'!AZ37</f>
        <v>84358</v>
      </c>
      <c r="AE123" s="143">
        <f t="shared" si="50"/>
        <v>59116</v>
      </c>
      <c r="AF123" s="151">
        <f t="shared" si="51"/>
        <v>13054.722300123176</v>
      </c>
    </row>
    <row r="124" spans="1:32" x14ac:dyDescent="0.2">
      <c r="A124">
        <f>Setup!H41</f>
        <v>3</v>
      </c>
      <c r="B124">
        <f>Setup!I41</f>
        <v>696</v>
      </c>
      <c r="C124" s="106">
        <f>'enter luc data here'!BA41</f>
        <v>0.19</v>
      </c>
      <c r="D124" s="106">
        <f>'enter luc data here'!BB41</f>
        <v>0.31</v>
      </c>
      <c r="E124" s="108">
        <f>'enter luc data here'!BC41</f>
        <v>0.34</v>
      </c>
      <c r="F124" s="106">
        <f t="shared" si="43"/>
        <v>0.28000000000000003</v>
      </c>
      <c r="G124" s="108">
        <f t="shared" si="44"/>
        <v>4.5825756949558358E-2</v>
      </c>
      <c r="H124" s="96">
        <f t="shared" si="59"/>
        <v>0.86363636363636365</v>
      </c>
      <c r="I124" s="96">
        <f t="shared" si="60"/>
        <v>1.4090909090909092</v>
      </c>
      <c r="J124" s="97">
        <f t="shared" si="61"/>
        <v>1.5454545454545456</v>
      </c>
      <c r="K124" s="96">
        <f t="shared" si="62"/>
        <v>1.2727272727272727</v>
      </c>
      <c r="L124" s="97">
        <f t="shared" si="63"/>
        <v>0.20829889522526554</v>
      </c>
      <c r="M124" s="42">
        <f t="shared" si="64"/>
        <v>-1.5957446808510637E-2</v>
      </c>
      <c r="N124" s="42">
        <f t="shared" si="65"/>
        <v>4.7872340425531908E-2</v>
      </c>
      <c r="O124" s="43">
        <f t="shared" si="66"/>
        <v>6.3829787234042562E-2</v>
      </c>
      <c r="P124" s="42">
        <f t="shared" si="67"/>
        <v>3.1914893617021274E-2</v>
      </c>
      <c r="Q124" s="43">
        <f t="shared" si="68"/>
        <v>2.4375402632743834E-2</v>
      </c>
      <c r="R124" s="66">
        <f>'enter cytotox data here'!BA19</f>
        <v>0</v>
      </c>
      <c r="S124" s="67">
        <f>'enter cytotox data here'!BB19</f>
        <v>0</v>
      </c>
      <c r="T124" s="68">
        <f>'enter cytotox data here'!BC19</f>
        <v>0</v>
      </c>
      <c r="U124" s="76">
        <f t="shared" si="69"/>
        <v>0</v>
      </c>
      <c r="V124" s="77">
        <f t="shared" si="70"/>
        <v>0</v>
      </c>
      <c r="W124" s="55">
        <f t="shared" si="45"/>
        <v>2.290289417115798E-2</v>
      </c>
      <c r="X124" s="53">
        <f t="shared" si="46"/>
        <v>2.290289417115798E-2</v>
      </c>
      <c r="Y124" s="122">
        <f t="shared" si="47"/>
        <v>2.290289417115798E-2</v>
      </c>
      <c r="Z124" s="126">
        <f t="shared" si="48"/>
        <v>2.290289417115798E-2</v>
      </c>
      <c r="AA124" s="126">
        <f t="shared" si="49"/>
        <v>0</v>
      </c>
      <c r="AB124" s="141">
        <f>'enter luc data here'!BA30</f>
        <v>39631</v>
      </c>
      <c r="AC124" s="141">
        <f>'enter luc data here'!BB30</f>
        <v>29056</v>
      </c>
      <c r="AD124" s="142">
        <f>'enter luc data here'!BC30</f>
        <v>17418</v>
      </c>
      <c r="AE124" s="148">
        <f t="shared" si="50"/>
        <v>28701.666666666668</v>
      </c>
      <c r="AF124" s="149">
        <f t="shared" si="51"/>
        <v>6414.7877682048911</v>
      </c>
    </row>
    <row r="125" spans="1:32" x14ac:dyDescent="0.2">
      <c r="A125">
        <f>Setup!H42</f>
        <v>10</v>
      </c>
      <c r="B125">
        <f>Setup!I42</f>
        <v>696</v>
      </c>
      <c r="C125" s="106">
        <f>'enter luc data here'!BA42</f>
        <v>0.28000000000000003</v>
      </c>
      <c r="D125" s="106">
        <f>'enter luc data here'!BB42</f>
        <v>0.51</v>
      </c>
      <c r="E125" s="108">
        <f>'enter luc data here'!BC42</f>
        <v>0.3</v>
      </c>
      <c r="F125" s="106">
        <f t="shared" si="43"/>
        <v>0.36333333333333334</v>
      </c>
      <c r="G125" s="108">
        <f t="shared" si="44"/>
        <v>7.3560254969046279E-2</v>
      </c>
      <c r="H125" s="96">
        <f t="shared" si="59"/>
        <v>1.2727272727272729</v>
      </c>
      <c r="I125" s="96">
        <f t="shared" si="60"/>
        <v>2.3181818181818183</v>
      </c>
      <c r="J125" s="97">
        <f t="shared" si="61"/>
        <v>1.3636363636363635</v>
      </c>
      <c r="K125" s="96">
        <f t="shared" si="62"/>
        <v>1.6515151515151516</v>
      </c>
      <c r="L125" s="97">
        <f t="shared" si="63"/>
        <v>0.33436479531384722</v>
      </c>
      <c r="M125" s="42">
        <f t="shared" si="64"/>
        <v>3.1914893617021288E-2</v>
      </c>
      <c r="N125" s="42">
        <f t="shared" si="65"/>
        <v>0.15425531914893617</v>
      </c>
      <c r="O125" s="43">
        <f t="shared" si="66"/>
        <v>4.2553191489361694E-2</v>
      </c>
      <c r="P125" s="42">
        <f t="shared" si="67"/>
        <v>7.6241134751773063E-2</v>
      </c>
      <c r="Q125" s="43">
        <f t="shared" si="68"/>
        <v>3.9127795196301253E-2</v>
      </c>
      <c r="R125" s="62">
        <f>'enter cytotox data here'!BA20</f>
        <v>0</v>
      </c>
      <c r="S125" s="62">
        <f>'enter cytotox data here'!BB20</f>
        <v>0</v>
      </c>
      <c r="T125" s="63">
        <f>'enter cytotox data here'!BC20</f>
        <v>0</v>
      </c>
      <c r="U125" s="76">
        <f t="shared" si="69"/>
        <v>0</v>
      </c>
      <c r="V125" s="77">
        <f t="shared" si="70"/>
        <v>0</v>
      </c>
      <c r="W125" s="55">
        <f t="shared" si="45"/>
        <v>2.290289417115798E-2</v>
      </c>
      <c r="X125" s="53">
        <f t="shared" si="46"/>
        <v>2.290289417115798E-2</v>
      </c>
      <c r="Y125" s="122">
        <f t="shared" si="47"/>
        <v>2.290289417115798E-2</v>
      </c>
      <c r="Z125" s="126">
        <f t="shared" si="48"/>
        <v>2.290289417115798E-2</v>
      </c>
      <c r="AA125" s="126">
        <f t="shared" si="49"/>
        <v>0</v>
      </c>
      <c r="AB125" s="141">
        <f>'enter luc data here'!BA31</f>
        <v>18195</v>
      </c>
      <c r="AC125" s="141">
        <f>'enter luc data here'!BB31</f>
        <v>29429</v>
      </c>
      <c r="AD125" s="142">
        <f>'enter luc data here'!BC31</f>
        <v>33102</v>
      </c>
      <c r="AE125" s="148">
        <f t="shared" si="50"/>
        <v>26908.666666666668</v>
      </c>
      <c r="AF125" s="149">
        <f t="shared" si="51"/>
        <v>4483.9983026064756</v>
      </c>
    </row>
    <row r="126" spans="1:32" x14ac:dyDescent="0.2">
      <c r="A126">
        <f>Setup!H43</f>
        <v>30</v>
      </c>
      <c r="B126">
        <f>Setup!I43</f>
        <v>696</v>
      </c>
      <c r="C126" s="106">
        <f>'enter luc data here'!BA43</f>
        <v>0.41</v>
      </c>
      <c r="D126" s="106">
        <f>'enter luc data here'!BB43</f>
        <v>0.78</v>
      </c>
      <c r="E126" s="108">
        <f>'enter luc data here'!BC43</f>
        <v>0.57999999999999996</v>
      </c>
      <c r="F126" s="106">
        <f t="shared" si="43"/>
        <v>0.59</v>
      </c>
      <c r="G126" s="108">
        <f t="shared" si="44"/>
        <v>0.10692676621563627</v>
      </c>
      <c r="H126" s="96">
        <f t="shared" si="59"/>
        <v>1.8636363636363635</v>
      </c>
      <c r="I126" s="96">
        <f t="shared" si="60"/>
        <v>3.5454545454545454</v>
      </c>
      <c r="J126" s="97">
        <f t="shared" si="61"/>
        <v>2.6363636363636362</v>
      </c>
      <c r="K126" s="96">
        <f t="shared" si="62"/>
        <v>2.6818181818181817</v>
      </c>
      <c r="L126" s="97">
        <f t="shared" si="63"/>
        <v>0.48603075552562047</v>
      </c>
      <c r="M126" s="42">
        <f t="shared" si="64"/>
        <v>0.10106382978723402</v>
      </c>
      <c r="N126" s="42">
        <f t="shared" si="65"/>
        <v>0.2978723404255319</v>
      </c>
      <c r="O126" s="43">
        <f t="shared" si="66"/>
        <v>0.19148936170212763</v>
      </c>
      <c r="P126" s="42">
        <f t="shared" si="67"/>
        <v>0.19680851063829785</v>
      </c>
      <c r="Q126" s="43">
        <f t="shared" si="68"/>
        <v>5.6875939476402244E-2</v>
      </c>
      <c r="R126" s="62">
        <f>'enter cytotox data here'!BA21</f>
        <v>0</v>
      </c>
      <c r="S126" s="62">
        <f>'enter cytotox data here'!BB21</f>
        <v>0</v>
      </c>
      <c r="T126" s="63">
        <f>'enter cytotox data here'!BC21</f>
        <v>0</v>
      </c>
      <c r="U126" s="76">
        <f t="shared" si="69"/>
        <v>0</v>
      </c>
      <c r="V126" s="77">
        <f t="shared" si="70"/>
        <v>0</v>
      </c>
      <c r="W126" s="53">
        <f t="shared" si="45"/>
        <v>2.290289417115798E-2</v>
      </c>
      <c r="X126" s="53">
        <f t="shared" si="46"/>
        <v>2.290289417115798E-2</v>
      </c>
      <c r="Y126" s="122">
        <f t="shared" si="47"/>
        <v>2.290289417115798E-2</v>
      </c>
      <c r="Z126" s="126">
        <f t="shared" si="48"/>
        <v>2.290289417115798E-2</v>
      </c>
      <c r="AA126" s="126">
        <f t="shared" si="49"/>
        <v>0</v>
      </c>
      <c r="AB126" s="141">
        <f>'enter luc data here'!BA32</f>
        <v>24616</v>
      </c>
      <c r="AC126" s="141">
        <f>'enter luc data here'!BB32</f>
        <v>16698</v>
      </c>
      <c r="AD126" s="142">
        <f>'enter luc data here'!BC32</f>
        <v>23972</v>
      </c>
      <c r="AE126" s="148">
        <f t="shared" si="50"/>
        <v>21762</v>
      </c>
      <c r="AF126" s="149">
        <f t="shared" si="51"/>
        <v>2538.8157344189704</v>
      </c>
    </row>
    <row r="127" spans="1:32" x14ac:dyDescent="0.2">
      <c r="A127">
        <f>Setup!H44</f>
        <v>100</v>
      </c>
      <c r="B127">
        <f>Setup!I44</f>
        <v>696</v>
      </c>
      <c r="C127" s="106">
        <f>'enter luc data here'!BA44</f>
        <v>0.71</v>
      </c>
      <c r="D127" s="106">
        <f>'enter luc data here'!BB44</f>
        <v>0.33</v>
      </c>
      <c r="E127" s="108">
        <f>'enter luc data here'!BC44</f>
        <v>0.18</v>
      </c>
      <c r="F127" s="106">
        <f t="shared" si="43"/>
        <v>0.40666666666666668</v>
      </c>
      <c r="G127" s="108">
        <f t="shared" si="44"/>
        <v>0.15772690885761309</v>
      </c>
      <c r="H127" s="96">
        <f t="shared" si="59"/>
        <v>3.2272727272727271</v>
      </c>
      <c r="I127" s="96">
        <f t="shared" si="60"/>
        <v>1.5</v>
      </c>
      <c r="J127" s="97">
        <f t="shared" si="61"/>
        <v>0.81818181818181812</v>
      </c>
      <c r="K127" s="96">
        <f t="shared" si="62"/>
        <v>1.8484848484848484</v>
      </c>
      <c r="L127" s="97">
        <f t="shared" si="63"/>
        <v>0.71694049480733213</v>
      </c>
      <c r="M127" s="42">
        <f t="shared" si="64"/>
        <v>0.26063829787234039</v>
      </c>
      <c r="N127" s="42">
        <f t="shared" si="65"/>
        <v>5.8510638297872342E-2</v>
      </c>
      <c r="O127" s="43">
        <f t="shared" si="66"/>
        <v>-2.1276595744680854E-2</v>
      </c>
      <c r="P127" s="42">
        <f t="shared" si="67"/>
        <v>9.9290780141843962E-2</v>
      </c>
      <c r="Q127" s="43">
        <f t="shared" si="68"/>
        <v>8.3897291945538841E-2</v>
      </c>
      <c r="R127" s="62">
        <f>'enter cytotox data here'!BA22</f>
        <v>0</v>
      </c>
      <c r="S127" s="62">
        <f>'enter cytotox data here'!BB22</f>
        <v>0</v>
      </c>
      <c r="T127" s="63">
        <f>'enter cytotox data here'!BC22</f>
        <v>0</v>
      </c>
      <c r="U127" s="76">
        <f t="shared" si="69"/>
        <v>0</v>
      </c>
      <c r="V127" s="77">
        <f t="shared" si="70"/>
        <v>0</v>
      </c>
      <c r="W127" s="53">
        <f t="shared" si="45"/>
        <v>2.290289417115798E-2</v>
      </c>
      <c r="X127" s="53">
        <f t="shared" si="46"/>
        <v>2.290289417115798E-2</v>
      </c>
      <c r="Y127" s="122">
        <f t="shared" si="47"/>
        <v>2.290289417115798E-2</v>
      </c>
      <c r="Z127" s="126">
        <f t="shared" si="48"/>
        <v>2.290289417115798E-2</v>
      </c>
      <c r="AA127" s="126">
        <f t="shared" si="49"/>
        <v>0</v>
      </c>
      <c r="AB127" s="141">
        <f>'enter luc data here'!BA33</f>
        <v>48463</v>
      </c>
      <c r="AC127" s="141">
        <f>'enter luc data here'!BB33</f>
        <v>22731</v>
      </c>
      <c r="AD127" s="142">
        <f>'enter luc data here'!BC33</f>
        <v>45815</v>
      </c>
      <c r="AE127" s="148">
        <f t="shared" si="50"/>
        <v>39003</v>
      </c>
      <c r="AF127" s="149">
        <f t="shared" si="51"/>
        <v>8171.8309657832096</v>
      </c>
    </row>
    <row r="128" spans="1:32" x14ac:dyDescent="0.2">
      <c r="A128">
        <f>Setup!H45</f>
        <v>300</v>
      </c>
      <c r="B128">
        <f>Setup!I45</f>
        <v>696</v>
      </c>
      <c r="C128" s="106">
        <f>'enter luc data here'!BA45</f>
        <v>0.42</v>
      </c>
      <c r="D128" s="106">
        <f>'enter luc data here'!BB45</f>
        <v>0.76</v>
      </c>
      <c r="E128" s="108">
        <f>'enter luc data here'!BC45</f>
        <v>0.63</v>
      </c>
      <c r="F128" s="106">
        <f t="shared" si="43"/>
        <v>0.60333333333333339</v>
      </c>
      <c r="G128" s="108">
        <f t="shared" si="44"/>
        <v>9.9051053054024132E-2</v>
      </c>
      <c r="H128" s="96">
        <f t="shared" si="59"/>
        <v>1.9090909090909089</v>
      </c>
      <c r="I128" s="96">
        <f t="shared" si="60"/>
        <v>3.4545454545454546</v>
      </c>
      <c r="J128" s="97">
        <f t="shared" si="61"/>
        <v>2.8636363636363638</v>
      </c>
      <c r="K128" s="96">
        <f t="shared" si="62"/>
        <v>2.7424242424242422</v>
      </c>
      <c r="L128" s="97">
        <f t="shared" si="63"/>
        <v>0.45023205933647414</v>
      </c>
      <c r="M128" s="42">
        <f t="shared" si="64"/>
        <v>0.10638297872340424</v>
      </c>
      <c r="N128" s="42">
        <f t="shared" si="65"/>
        <v>0.28723404255319152</v>
      </c>
      <c r="O128" s="43">
        <f t="shared" si="66"/>
        <v>0.21808510638297873</v>
      </c>
      <c r="P128" s="42">
        <f t="shared" si="67"/>
        <v>0.20390070921985815</v>
      </c>
      <c r="Q128" s="43">
        <f t="shared" si="68"/>
        <v>5.2686730347885222E-2</v>
      </c>
      <c r="R128" s="62">
        <f>'enter cytotox data here'!BA23</f>
        <v>0</v>
      </c>
      <c r="S128" s="62">
        <f>'enter cytotox data here'!BB23</f>
        <v>0</v>
      </c>
      <c r="T128" s="63">
        <f>'enter cytotox data here'!BC23</f>
        <v>0</v>
      </c>
      <c r="U128" s="76">
        <f t="shared" si="69"/>
        <v>0</v>
      </c>
      <c r="V128" s="77">
        <f t="shared" si="70"/>
        <v>0</v>
      </c>
      <c r="W128" s="53">
        <f t="shared" si="45"/>
        <v>2.290289417115798E-2</v>
      </c>
      <c r="X128" s="53">
        <f t="shared" si="46"/>
        <v>2.290289417115798E-2</v>
      </c>
      <c r="Y128" s="122">
        <f t="shared" si="47"/>
        <v>2.290289417115798E-2</v>
      </c>
      <c r="Z128" s="126">
        <f t="shared" si="48"/>
        <v>2.290289417115798E-2</v>
      </c>
      <c r="AA128" s="126">
        <f t="shared" si="49"/>
        <v>0</v>
      </c>
      <c r="AB128" s="141">
        <f>'enter luc data here'!BA34</f>
        <v>26857</v>
      </c>
      <c r="AC128" s="141">
        <f>'enter luc data here'!BB34</f>
        <v>33926</v>
      </c>
      <c r="AD128" s="142">
        <f>'enter luc data here'!BC34</f>
        <v>139850</v>
      </c>
      <c r="AE128" s="148">
        <f t="shared" si="50"/>
        <v>66877.666666666672</v>
      </c>
      <c r="AF128" s="149">
        <f t="shared" si="51"/>
        <v>36543.187985055592</v>
      </c>
    </row>
    <row r="129" spans="1:32" x14ac:dyDescent="0.2">
      <c r="A129">
        <f>Setup!H46</f>
        <v>1000</v>
      </c>
      <c r="B129">
        <f>Setup!I46</f>
        <v>696</v>
      </c>
      <c r="C129" s="106">
        <f>'enter luc data here'!BA46</f>
        <v>1.22</v>
      </c>
      <c r="D129" s="106">
        <f>'enter luc data here'!BB46</f>
        <v>1.6</v>
      </c>
      <c r="E129" s="108">
        <f>'enter luc data here'!BC46</f>
        <v>0.72</v>
      </c>
      <c r="F129" s="106">
        <f t="shared" si="43"/>
        <v>1.18</v>
      </c>
      <c r="G129" s="108">
        <f t="shared" si="44"/>
        <v>0.25482019804821876</v>
      </c>
      <c r="H129" s="96">
        <f t="shared" si="59"/>
        <v>5.545454545454545</v>
      </c>
      <c r="I129" s="96">
        <f t="shared" si="60"/>
        <v>7.2727272727272734</v>
      </c>
      <c r="J129" s="97">
        <f t="shared" si="61"/>
        <v>3.2727272727272725</v>
      </c>
      <c r="K129" s="96">
        <f t="shared" si="62"/>
        <v>5.3636363636363633</v>
      </c>
      <c r="L129" s="97">
        <f t="shared" si="63"/>
        <v>1.1582736274919043</v>
      </c>
      <c r="M129" s="42">
        <f t="shared" si="64"/>
        <v>0.53191489361702127</v>
      </c>
      <c r="N129" s="42">
        <f t="shared" si="65"/>
        <v>0.73404255319148937</v>
      </c>
      <c r="O129" s="43">
        <f t="shared" si="66"/>
        <v>0.26595744680851063</v>
      </c>
      <c r="P129" s="42">
        <f t="shared" si="67"/>
        <v>0.51063829787234039</v>
      </c>
      <c r="Q129" s="43">
        <f t="shared" si="68"/>
        <v>0.1355426585362865</v>
      </c>
      <c r="R129" s="62">
        <f>'enter cytotox data here'!BA24</f>
        <v>0</v>
      </c>
      <c r="S129" s="62">
        <f>'enter cytotox data here'!BB24</f>
        <v>0</v>
      </c>
      <c r="T129" s="63">
        <f>'enter cytotox data here'!BC24</f>
        <v>0</v>
      </c>
      <c r="U129" s="76">
        <f t="shared" si="69"/>
        <v>0</v>
      </c>
      <c r="V129" s="77">
        <f t="shared" si="70"/>
        <v>0</v>
      </c>
      <c r="W129" s="53">
        <f t="shared" si="45"/>
        <v>2.290289417115798E-2</v>
      </c>
      <c r="X129" s="53">
        <f t="shared" si="46"/>
        <v>2.290289417115798E-2</v>
      </c>
      <c r="Y129" s="122">
        <f t="shared" si="47"/>
        <v>2.290289417115798E-2</v>
      </c>
      <c r="Z129" s="126">
        <f t="shared" si="48"/>
        <v>2.290289417115798E-2</v>
      </c>
      <c r="AA129" s="126">
        <f t="shared" si="49"/>
        <v>0</v>
      </c>
      <c r="AB129" s="141">
        <f>'enter luc data here'!BA35</f>
        <v>29182</v>
      </c>
      <c r="AC129" s="141">
        <f>'enter luc data here'!BB35</f>
        <v>35863</v>
      </c>
      <c r="AD129" s="142">
        <f>'enter luc data here'!BC35</f>
        <v>80547</v>
      </c>
      <c r="AE129" s="148">
        <f t="shared" si="50"/>
        <v>48530.666666666664</v>
      </c>
      <c r="AF129" s="149">
        <f t="shared" si="51"/>
        <v>16123.927771414068</v>
      </c>
    </row>
    <row r="130" spans="1:32" x14ac:dyDescent="0.2">
      <c r="A130">
        <f>Setup!H47</f>
        <v>3000</v>
      </c>
      <c r="B130">
        <f>Setup!I47</f>
        <v>696</v>
      </c>
      <c r="C130" s="106">
        <f>'enter luc data here'!BA47</f>
        <v>1</v>
      </c>
      <c r="D130" s="106">
        <f>'enter luc data here'!BB47</f>
        <v>1.22</v>
      </c>
      <c r="E130" s="108">
        <f>'enter luc data here'!BC47</f>
        <v>1.02</v>
      </c>
      <c r="F130" s="106">
        <f t="shared" si="43"/>
        <v>1.0799999999999998</v>
      </c>
      <c r="G130" s="108">
        <f t="shared" si="44"/>
        <v>7.0237691685684916E-2</v>
      </c>
      <c r="H130" s="96">
        <f t="shared" si="59"/>
        <v>4.5454545454545459</v>
      </c>
      <c r="I130" s="96">
        <f t="shared" si="60"/>
        <v>5.545454545454545</v>
      </c>
      <c r="J130" s="97">
        <f t="shared" si="61"/>
        <v>4.6363636363636367</v>
      </c>
      <c r="K130" s="96">
        <f t="shared" si="62"/>
        <v>4.9090909090909092</v>
      </c>
      <c r="L130" s="97">
        <f t="shared" si="63"/>
        <v>0.31926223493493122</v>
      </c>
      <c r="M130" s="42">
        <f t="shared" si="64"/>
        <v>0.41489361702127658</v>
      </c>
      <c r="N130" s="42">
        <f t="shared" si="65"/>
        <v>0.53191489361702127</v>
      </c>
      <c r="O130" s="43">
        <f t="shared" si="66"/>
        <v>0.42553191489361702</v>
      </c>
      <c r="P130" s="42">
        <f t="shared" si="67"/>
        <v>0.45744680851063829</v>
      </c>
      <c r="Q130" s="43">
        <f t="shared" si="68"/>
        <v>3.7360474300896007E-2</v>
      </c>
      <c r="R130" s="62">
        <f>'enter cytotox data here'!BA25</f>
        <v>0</v>
      </c>
      <c r="S130" s="62">
        <f>'enter cytotox data here'!BB25</f>
        <v>0</v>
      </c>
      <c r="T130" s="63">
        <f>'enter cytotox data here'!BC25</f>
        <v>0</v>
      </c>
      <c r="U130" s="76">
        <f t="shared" si="69"/>
        <v>0</v>
      </c>
      <c r="V130" s="77">
        <f t="shared" si="70"/>
        <v>0</v>
      </c>
      <c r="W130" s="53">
        <f t="shared" si="45"/>
        <v>2.290289417115798E-2</v>
      </c>
      <c r="X130" s="53">
        <f t="shared" si="46"/>
        <v>2.290289417115798E-2</v>
      </c>
      <c r="Y130" s="122">
        <f t="shared" si="47"/>
        <v>2.290289417115798E-2</v>
      </c>
      <c r="Z130" s="126">
        <f t="shared" si="48"/>
        <v>2.290289417115798E-2</v>
      </c>
      <c r="AA130" s="126">
        <f t="shared" si="49"/>
        <v>0</v>
      </c>
      <c r="AB130" s="141">
        <f>'enter luc data here'!BA36</f>
        <v>50708</v>
      </c>
      <c r="AC130" s="141">
        <f>'enter luc data here'!BB36</f>
        <v>42976</v>
      </c>
      <c r="AD130" s="142">
        <f>'enter luc data here'!BC36</f>
        <v>24516</v>
      </c>
      <c r="AE130" s="148">
        <f t="shared" si="50"/>
        <v>39400</v>
      </c>
      <c r="AF130" s="149">
        <f t="shared" si="51"/>
        <v>7769.5140989210731</v>
      </c>
    </row>
    <row r="131" spans="1:32" s="82" customFormat="1" ht="16" thickBot="1" x14ac:dyDescent="0.25">
      <c r="A131" s="82">
        <f>Setup!H48</f>
        <v>10000</v>
      </c>
      <c r="B131" s="82">
        <f>Setup!I48</f>
        <v>696</v>
      </c>
      <c r="C131" s="111">
        <f>'enter luc data here'!BA48</f>
        <v>1.46</v>
      </c>
      <c r="D131" s="111">
        <f>'enter luc data here'!BB48</f>
        <v>2.71</v>
      </c>
      <c r="E131" s="112">
        <f>'enter luc data here'!BC48</f>
        <v>4.8600000000000003</v>
      </c>
      <c r="F131" s="111">
        <f t="shared" si="43"/>
        <v>3.0100000000000002</v>
      </c>
      <c r="G131" s="112">
        <f t="shared" si="44"/>
        <v>0.99289140057376513</v>
      </c>
      <c r="H131" s="98">
        <f t="shared" si="59"/>
        <v>6.6363636363636358</v>
      </c>
      <c r="I131" s="99">
        <f t="shared" si="60"/>
        <v>12.318181818181818</v>
      </c>
      <c r="J131" s="100">
        <f t="shared" si="61"/>
        <v>22.090909090909093</v>
      </c>
      <c r="K131" s="99">
        <f t="shared" si="62"/>
        <v>13.681818181818182</v>
      </c>
      <c r="L131" s="100">
        <f t="shared" si="63"/>
        <v>4.5131427298807525</v>
      </c>
      <c r="M131" s="83">
        <f t="shared" si="64"/>
        <v>0.65957446808510634</v>
      </c>
      <c r="N131" s="83">
        <f t="shared" si="65"/>
        <v>1.3244680851063828</v>
      </c>
      <c r="O131" s="84">
        <f t="shared" si="66"/>
        <v>2.4680851063829787</v>
      </c>
      <c r="P131" s="83">
        <f t="shared" si="67"/>
        <v>1.4840425531914894</v>
      </c>
      <c r="Q131" s="84">
        <f t="shared" si="68"/>
        <v>0.52813372370944967</v>
      </c>
      <c r="R131" s="85">
        <f>'enter cytotox data here'!BA26</f>
        <v>0</v>
      </c>
      <c r="S131" s="85">
        <f>'enter cytotox data here'!BB26</f>
        <v>0</v>
      </c>
      <c r="T131" s="86">
        <f>'enter cytotox data here'!BC26</f>
        <v>0</v>
      </c>
      <c r="U131" s="87">
        <f t="shared" si="69"/>
        <v>0</v>
      </c>
      <c r="V131" s="88">
        <f t="shared" si="70"/>
        <v>0</v>
      </c>
      <c r="W131" s="89">
        <f t="shared" si="45"/>
        <v>2.290289417115798E-2</v>
      </c>
      <c r="X131" s="89">
        <f t="shared" si="46"/>
        <v>2.290289417115798E-2</v>
      </c>
      <c r="Y131" s="124">
        <f t="shared" si="47"/>
        <v>2.290289417115798E-2</v>
      </c>
      <c r="Z131" s="128">
        <f t="shared" si="48"/>
        <v>2.290289417115798E-2</v>
      </c>
      <c r="AA131" s="128">
        <f t="shared" si="49"/>
        <v>0</v>
      </c>
      <c r="AB131" s="145">
        <f>'enter luc data here'!BA37</f>
        <v>28785</v>
      </c>
      <c r="AC131" s="145">
        <f>'enter luc data here'!BB37</f>
        <v>23539</v>
      </c>
      <c r="AD131" s="146">
        <f>'enter luc data here'!BC37</f>
        <v>21206</v>
      </c>
      <c r="AE131" s="145">
        <f t="shared" si="50"/>
        <v>24510</v>
      </c>
      <c r="AF131" s="152">
        <f t="shared" si="51"/>
        <v>2241.0890953581775</v>
      </c>
    </row>
    <row r="132" spans="1:32" x14ac:dyDescent="0.2">
      <c r="A132">
        <f>Setup!B51</f>
        <v>3</v>
      </c>
      <c r="B132">
        <f>Setup!C51</f>
        <v>399</v>
      </c>
      <c r="C132" s="106">
        <f>'enter luc data here'!BF41</f>
        <v>0.32</v>
      </c>
      <c r="D132" s="106">
        <f>'enter luc data here'!BG41</f>
        <v>0.16</v>
      </c>
      <c r="E132" s="108">
        <f>'enter luc data here'!BH41</f>
        <v>0.17</v>
      </c>
      <c r="F132" s="106">
        <f t="shared" si="43"/>
        <v>0.21666666666666667</v>
      </c>
      <c r="G132" s="108">
        <f t="shared" si="44"/>
        <v>5.1747248987533426E-2</v>
      </c>
      <c r="H132" s="96">
        <f t="shared" si="59"/>
        <v>1.4545454545454546</v>
      </c>
      <c r="I132" s="96">
        <f t="shared" si="60"/>
        <v>0.72727272727272729</v>
      </c>
      <c r="J132" s="97">
        <f t="shared" si="61"/>
        <v>0.77272727272727282</v>
      </c>
      <c r="K132" s="96">
        <f t="shared" si="62"/>
        <v>0.98484848484848486</v>
      </c>
      <c r="L132" s="97">
        <f t="shared" si="63"/>
        <v>0.23521476812515196</v>
      </c>
      <c r="M132" s="42">
        <f t="shared" si="64"/>
        <v>5.3191489361702128E-2</v>
      </c>
      <c r="N132" s="42">
        <f t="shared" si="65"/>
        <v>-3.1914893617021274E-2</v>
      </c>
      <c r="O132" s="43">
        <f t="shared" si="66"/>
        <v>-2.6595744680851057E-2</v>
      </c>
      <c r="P132" s="42">
        <f t="shared" si="67"/>
        <v>-1.7730496453900676E-3</v>
      </c>
      <c r="Q132" s="43">
        <f t="shared" si="68"/>
        <v>2.7525132440177347E-2</v>
      </c>
      <c r="R132" s="81">
        <f>'enter cytotox data here'!BF19</f>
        <v>0</v>
      </c>
      <c r="S132" s="71">
        <f>'enter cytotox data here'!BG19</f>
        <v>0</v>
      </c>
      <c r="T132" s="63">
        <f>'enter cytotox data here'!BH19</f>
        <v>0</v>
      </c>
      <c r="U132" s="76">
        <f t="shared" si="69"/>
        <v>0</v>
      </c>
      <c r="V132" s="77">
        <f t="shared" si="70"/>
        <v>0</v>
      </c>
      <c r="W132" s="55">
        <f t="shared" si="45"/>
        <v>2.290289417115798E-2</v>
      </c>
      <c r="X132" s="53">
        <f t="shared" si="46"/>
        <v>2.290289417115798E-2</v>
      </c>
      <c r="Y132" s="122">
        <f t="shared" si="47"/>
        <v>2.290289417115798E-2</v>
      </c>
      <c r="Z132" s="126">
        <f t="shared" si="48"/>
        <v>2.290289417115798E-2</v>
      </c>
      <c r="AA132" s="126">
        <f t="shared" si="49"/>
        <v>0</v>
      </c>
      <c r="AB132" s="141">
        <f>'enter luc data here'!BF30</f>
        <v>18693</v>
      </c>
      <c r="AC132" s="141">
        <f>'enter luc data here'!BG30</f>
        <v>30118</v>
      </c>
      <c r="AD132" s="142">
        <f>'enter luc data here'!BH30</f>
        <v>22796</v>
      </c>
      <c r="AE132" s="148">
        <f t="shared" si="50"/>
        <v>23869</v>
      </c>
      <c r="AF132" s="149">
        <f t="shared" si="51"/>
        <v>3341.4643995310403</v>
      </c>
    </row>
    <row r="133" spans="1:32" x14ac:dyDescent="0.2">
      <c r="A133">
        <f>Setup!B52</f>
        <v>10</v>
      </c>
      <c r="B133">
        <f>Setup!C52</f>
        <v>399</v>
      </c>
      <c r="C133" s="106">
        <f>'enter luc data here'!BF42</f>
        <v>0.15</v>
      </c>
      <c r="D133" s="106">
        <f>'enter luc data here'!BG42</f>
        <v>0.47</v>
      </c>
      <c r="E133" s="108">
        <f>'enter luc data here'!BH42</f>
        <v>0.4</v>
      </c>
      <c r="F133" s="106">
        <f t="shared" ref="F133:F195" si="71">AVERAGE(C133:E133)</f>
        <v>0.34</v>
      </c>
      <c r="G133" s="108">
        <f t="shared" ref="G133:G195" si="72">STDEV(C133:E133)/SQRT(3)</f>
        <v>9.7125348562223088E-2</v>
      </c>
      <c r="H133" s="96">
        <f t="shared" si="59"/>
        <v>0.68181818181818177</v>
      </c>
      <c r="I133" s="96">
        <f t="shared" si="60"/>
        <v>2.1363636363636362</v>
      </c>
      <c r="J133" s="97">
        <f t="shared" si="61"/>
        <v>1.8181818181818183</v>
      </c>
      <c r="K133" s="96">
        <f t="shared" si="62"/>
        <v>1.5454545454545456</v>
      </c>
      <c r="L133" s="97">
        <f t="shared" si="63"/>
        <v>0.44147885710101381</v>
      </c>
      <c r="M133" s="42">
        <f t="shared" si="64"/>
        <v>-3.7234042553191488E-2</v>
      </c>
      <c r="N133" s="42">
        <f t="shared" si="65"/>
        <v>0.13297872340425529</v>
      </c>
      <c r="O133" s="43">
        <f t="shared" si="66"/>
        <v>9.5744680851063829E-2</v>
      </c>
      <c r="P133" s="42">
        <f t="shared" si="67"/>
        <v>6.3829787234042548E-2</v>
      </c>
      <c r="Q133" s="43">
        <f t="shared" si="68"/>
        <v>5.1662419447991E-2</v>
      </c>
      <c r="R133" s="62">
        <f>'enter cytotox data here'!BF20</f>
        <v>0</v>
      </c>
      <c r="S133" s="62">
        <f>'enter cytotox data here'!BG20</f>
        <v>0</v>
      </c>
      <c r="T133" s="63">
        <f>'enter cytotox data here'!BH20</f>
        <v>0</v>
      </c>
      <c r="U133" s="76">
        <f t="shared" si="69"/>
        <v>0</v>
      </c>
      <c r="V133" s="77">
        <f t="shared" si="70"/>
        <v>0</v>
      </c>
      <c r="W133" s="55">
        <f t="shared" ref="W133:W195" si="73">(R133+$Z$1)/$X$1</f>
        <v>2.290289417115798E-2</v>
      </c>
      <c r="X133" s="53">
        <f t="shared" ref="X133:X195" si="74">(S133+$Z$1)/$X$1</f>
        <v>2.290289417115798E-2</v>
      </c>
      <c r="Y133" s="122">
        <f t="shared" ref="Y133:Y195" si="75">(T133+$Z$1)/$X$1</f>
        <v>2.290289417115798E-2</v>
      </c>
      <c r="Z133" s="126">
        <f t="shared" ref="Z133:Z195" si="76">AVERAGE(W133:Y133)</f>
        <v>2.290289417115798E-2</v>
      </c>
      <c r="AA133" s="126">
        <f t="shared" ref="AA133:AA195" si="77">STDEV(W133:Y133)/SQRT(3)</f>
        <v>0</v>
      </c>
      <c r="AB133" s="141">
        <f>'enter luc data here'!BF31</f>
        <v>35494</v>
      </c>
      <c r="AC133" s="141">
        <f>'enter luc data here'!BG31</f>
        <v>25952</v>
      </c>
      <c r="AD133" s="142">
        <f>'enter luc data here'!BH31</f>
        <v>24754</v>
      </c>
      <c r="AE133" s="148">
        <f t="shared" ref="AE133:AE195" si="78">AVERAGE(AB133:AD133)</f>
        <v>28733.333333333332</v>
      </c>
      <c r="AF133" s="149">
        <f t="shared" ref="AF133:AF195" si="79">STDEV(AB133:AD133)/SQRT(3)</f>
        <v>3397.9778954221806</v>
      </c>
    </row>
    <row r="134" spans="1:32" x14ac:dyDescent="0.2">
      <c r="A134">
        <f>Setup!B53</f>
        <v>30</v>
      </c>
      <c r="B134">
        <f>Setup!C53</f>
        <v>399</v>
      </c>
      <c r="C134" s="106">
        <f>'enter luc data here'!BF43</f>
        <v>0.21</v>
      </c>
      <c r="D134" s="106">
        <f>'enter luc data here'!BG43</f>
        <v>0.79</v>
      </c>
      <c r="E134" s="108">
        <f>'enter luc data here'!BH43</f>
        <v>0.19</v>
      </c>
      <c r="F134" s="106">
        <f t="shared" si="71"/>
        <v>0.39666666666666667</v>
      </c>
      <c r="G134" s="108">
        <f t="shared" si="72"/>
        <v>0.19675139417831616</v>
      </c>
      <c r="H134" s="96">
        <f t="shared" si="59"/>
        <v>0.95454545454545447</v>
      </c>
      <c r="I134" s="96">
        <f t="shared" si="60"/>
        <v>3.5909090909090913</v>
      </c>
      <c r="J134" s="97">
        <f t="shared" si="61"/>
        <v>0.86363636363636365</v>
      </c>
      <c r="K134" s="96">
        <f t="shared" si="62"/>
        <v>1.803030303030303</v>
      </c>
      <c r="L134" s="97">
        <f t="shared" si="63"/>
        <v>0.89432451899234588</v>
      </c>
      <c r="M134" s="42">
        <f t="shared" si="64"/>
        <v>-5.319148936170217E-3</v>
      </c>
      <c r="N134" s="42">
        <f t="shared" si="65"/>
        <v>0.30319148936170215</v>
      </c>
      <c r="O134" s="43">
        <f t="shared" si="66"/>
        <v>-1.5957446808510637E-2</v>
      </c>
      <c r="P134" s="42">
        <f t="shared" si="67"/>
        <v>9.397163120567377E-2</v>
      </c>
      <c r="Q134" s="43">
        <f t="shared" si="68"/>
        <v>0.10465499690335964</v>
      </c>
      <c r="R134" s="62">
        <f>'enter cytotox data here'!BF21</f>
        <v>0</v>
      </c>
      <c r="S134" s="62">
        <f>'enter cytotox data here'!BG21</f>
        <v>0</v>
      </c>
      <c r="T134" s="63">
        <f>'enter cytotox data here'!BH21</f>
        <v>0</v>
      </c>
      <c r="U134" s="76">
        <f t="shared" si="69"/>
        <v>0</v>
      </c>
      <c r="V134" s="77">
        <f t="shared" si="70"/>
        <v>0</v>
      </c>
      <c r="W134" s="53">
        <f t="shared" si="73"/>
        <v>2.290289417115798E-2</v>
      </c>
      <c r="X134" s="53">
        <f t="shared" si="74"/>
        <v>2.290289417115798E-2</v>
      </c>
      <c r="Y134" s="122">
        <f t="shared" si="75"/>
        <v>2.290289417115798E-2</v>
      </c>
      <c r="Z134" s="126">
        <f t="shared" si="76"/>
        <v>2.290289417115798E-2</v>
      </c>
      <c r="AA134" s="126">
        <f t="shared" si="77"/>
        <v>0</v>
      </c>
      <c r="AB134" s="141">
        <f>'enter luc data here'!BF32</f>
        <v>23912</v>
      </c>
      <c r="AC134" s="141">
        <f>'enter luc data here'!BG32</f>
        <v>34933</v>
      </c>
      <c r="AD134" s="142">
        <f>'enter luc data here'!BH32</f>
        <v>36052</v>
      </c>
      <c r="AE134" s="148">
        <f t="shared" si="78"/>
        <v>31632.333333333332</v>
      </c>
      <c r="AF134" s="149">
        <f t="shared" si="79"/>
        <v>3873.6589220586293</v>
      </c>
    </row>
    <row r="135" spans="1:32" x14ac:dyDescent="0.2">
      <c r="A135">
        <f>Setup!B54</f>
        <v>100</v>
      </c>
      <c r="B135">
        <f>Setup!C54</f>
        <v>399</v>
      </c>
      <c r="C135" s="106">
        <f>'enter luc data here'!BF44</f>
        <v>0.26</v>
      </c>
      <c r="D135" s="106">
        <f>'enter luc data here'!BG44</f>
        <v>0.23</v>
      </c>
      <c r="E135" s="108">
        <f>'enter luc data here'!BH44</f>
        <v>0.23</v>
      </c>
      <c r="F135" s="106">
        <f t="shared" si="71"/>
        <v>0.24</v>
      </c>
      <c r="G135" s="108">
        <f t="shared" si="72"/>
        <v>0.01</v>
      </c>
      <c r="H135" s="96">
        <f t="shared" si="59"/>
        <v>1.1818181818181819</v>
      </c>
      <c r="I135" s="96">
        <f t="shared" si="60"/>
        <v>1.0454545454545454</v>
      </c>
      <c r="J135" s="97">
        <f t="shared" si="61"/>
        <v>1.0454545454545454</v>
      </c>
      <c r="K135" s="96">
        <f t="shared" si="62"/>
        <v>1.0909090909090911</v>
      </c>
      <c r="L135" s="97">
        <f t="shared" si="63"/>
        <v>4.5454545454545491E-2</v>
      </c>
      <c r="M135" s="42">
        <f t="shared" si="64"/>
        <v>2.1276595744680854E-2</v>
      </c>
      <c r="N135" s="42">
        <f t="shared" si="65"/>
        <v>5.319148936170217E-3</v>
      </c>
      <c r="O135" s="43">
        <f t="shared" si="66"/>
        <v>5.319148936170217E-3</v>
      </c>
      <c r="P135" s="42">
        <f t="shared" si="67"/>
        <v>1.0638297872340429E-2</v>
      </c>
      <c r="Q135" s="43">
        <f t="shared" si="68"/>
        <v>5.3191489361702118E-3</v>
      </c>
      <c r="R135" s="62">
        <f>'enter cytotox data here'!BF22</f>
        <v>0</v>
      </c>
      <c r="S135" s="62">
        <f>'enter cytotox data here'!BG22</f>
        <v>0</v>
      </c>
      <c r="T135" s="63">
        <f>'enter cytotox data here'!BH22</f>
        <v>0</v>
      </c>
      <c r="U135" s="76">
        <f t="shared" si="69"/>
        <v>0</v>
      </c>
      <c r="V135" s="77">
        <f t="shared" si="70"/>
        <v>0</v>
      </c>
      <c r="W135" s="53">
        <f t="shared" si="73"/>
        <v>2.290289417115798E-2</v>
      </c>
      <c r="X135" s="53">
        <f t="shared" si="74"/>
        <v>2.290289417115798E-2</v>
      </c>
      <c r="Y135" s="122">
        <f t="shared" si="75"/>
        <v>2.290289417115798E-2</v>
      </c>
      <c r="Z135" s="126">
        <f t="shared" si="76"/>
        <v>2.290289417115798E-2</v>
      </c>
      <c r="AA135" s="126">
        <f t="shared" si="77"/>
        <v>0</v>
      </c>
      <c r="AB135" s="141">
        <f>'enter luc data here'!BF33</f>
        <v>40747</v>
      </c>
      <c r="AC135" s="141">
        <f>'enter luc data here'!BG33</f>
        <v>48176</v>
      </c>
      <c r="AD135" s="142">
        <f>'enter luc data here'!BH33</f>
        <v>25627</v>
      </c>
      <c r="AE135" s="148">
        <f t="shared" si="78"/>
        <v>38183.333333333336</v>
      </c>
      <c r="AF135" s="149">
        <f t="shared" si="79"/>
        <v>6634.3459947290839</v>
      </c>
    </row>
    <row r="136" spans="1:32" x14ac:dyDescent="0.2">
      <c r="A136">
        <f>Setup!B55</f>
        <v>300</v>
      </c>
      <c r="B136">
        <f>Setup!C55</f>
        <v>399</v>
      </c>
      <c r="C136" s="106">
        <f>'enter luc data here'!BF45</f>
        <v>0.45</v>
      </c>
      <c r="D136" s="106">
        <f>'enter luc data here'!BG45</f>
        <v>0.39</v>
      </c>
      <c r="E136" s="108">
        <f>'enter luc data here'!BH45</f>
        <v>0.36</v>
      </c>
      <c r="F136" s="106">
        <f t="shared" si="71"/>
        <v>0.40000000000000008</v>
      </c>
      <c r="G136" s="108">
        <f t="shared" si="72"/>
        <v>2.6457513110645915E-2</v>
      </c>
      <c r="H136" s="96">
        <f t="shared" si="59"/>
        <v>2.0454545454545454</v>
      </c>
      <c r="I136" s="96">
        <f t="shared" si="60"/>
        <v>1.7727272727272727</v>
      </c>
      <c r="J136" s="97">
        <f t="shared" si="61"/>
        <v>1.6363636363636362</v>
      </c>
      <c r="K136" s="96">
        <f t="shared" si="62"/>
        <v>1.8181818181818183</v>
      </c>
      <c r="L136" s="97">
        <f t="shared" si="63"/>
        <v>0.12026142323020869</v>
      </c>
      <c r="M136" s="42">
        <f t="shared" si="64"/>
        <v>0.12234042553191489</v>
      </c>
      <c r="N136" s="42">
        <f t="shared" si="65"/>
        <v>9.0425531914893623E-2</v>
      </c>
      <c r="O136" s="43">
        <f t="shared" si="66"/>
        <v>7.4468085106382961E-2</v>
      </c>
      <c r="P136" s="42">
        <f t="shared" si="67"/>
        <v>9.5744680851063815E-2</v>
      </c>
      <c r="Q136" s="43">
        <f t="shared" si="68"/>
        <v>1.4073145271620171E-2</v>
      </c>
      <c r="R136" s="62">
        <f>'enter cytotox data here'!BF23</f>
        <v>0</v>
      </c>
      <c r="S136" s="62">
        <f>'enter cytotox data here'!BG23</f>
        <v>0</v>
      </c>
      <c r="T136" s="63">
        <f>'enter cytotox data here'!BH23</f>
        <v>0</v>
      </c>
      <c r="U136" s="76">
        <f t="shared" si="69"/>
        <v>0</v>
      </c>
      <c r="V136" s="77">
        <f t="shared" si="70"/>
        <v>0</v>
      </c>
      <c r="W136" s="53">
        <f t="shared" si="73"/>
        <v>2.290289417115798E-2</v>
      </c>
      <c r="X136" s="53">
        <f t="shared" si="74"/>
        <v>2.290289417115798E-2</v>
      </c>
      <c r="Y136" s="122">
        <f t="shared" si="75"/>
        <v>2.290289417115798E-2</v>
      </c>
      <c r="Z136" s="126">
        <f t="shared" si="76"/>
        <v>2.290289417115798E-2</v>
      </c>
      <c r="AA136" s="126">
        <f t="shared" si="77"/>
        <v>0</v>
      </c>
      <c r="AB136" s="141">
        <f>'enter luc data here'!BF34</f>
        <v>28061</v>
      </c>
      <c r="AC136" s="141">
        <f>'enter luc data here'!BG34</f>
        <v>16231</v>
      </c>
      <c r="AD136" s="142">
        <f>'enter luc data here'!BH34</f>
        <v>24206</v>
      </c>
      <c r="AE136" s="148">
        <f t="shared" si="78"/>
        <v>22832.666666666668</v>
      </c>
      <c r="AF136" s="149">
        <f t="shared" si="79"/>
        <v>3483.377591425377</v>
      </c>
    </row>
    <row r="137" spans="1:32" x14ac:dyDescent="0.2">
      <c r="A137">
        <f>Setup!B56</f>
        <v>1000</v>
      </c>
      <c r="B137">
        <f>Setup!C56</f>
        <v>399</v>
      </c>
      <c r="C137" s="106">
        <f>'enter luc data here'!BF46</f>
        <v>0.84</v>
      </c>
      <c r="D137" s="106">
        <f>'enter luc data here'!BG46</f>
        <v>0.48</v>
      </c>
      <c r="E137" s="108">
        <f>'enter luc data here'!BH46</f>
        <v>0.54</v>
      </c>
      <c r="F137" s="106">
        <f t="shared" si="71"/>
        <v>0.62</v>
      </c>
      <c r="G137" s="108">
        <f t="shared" si="72"/>
        <v>0.11135528725660063</v>
      </c>
      <c r="H137" s="96">
        <f t="shared" si="59"/>
        <v>3.8181818181818179</v>
      </c>
      <c r="I137" s="96">
        <f t="shared" si="60"/>
        <v>2.1818181818181817</v>
      </c>
      <c r="J137" s="97">
        <f t="shared" si="61"/>
        <v>2.4545454545454546</v>
      </c>
      <c r="K137" s="96">
        <f t="shared" si="62"/>
        <v>2.8181818181818183</v>
      </c>
      <c r="L137" s="97">
        <f t="shared" si="63"/>
        <v>0.50616039662091106</v>
      </c>
      <c r="M137" s="42">
        <f t="shared" si="64"/>
        <v>0.32978723404255317</v>
      </c>
      <c r="N137" s="42">
        <f t="shared" si="65"/>
        <v>0.13829787234042554</v>
      </c>
      <c r="O137" s="43">
        <f t="shared" si="66"/>
        <v>0.17021276595744683</v>
      </c>
      <c r="P137" s="42">
        <f t="shared" si="67"/>
        <v>0.21276595744680851</v>
      </c>
      <c r="Q137" s="43">
        <f t="shared" si="68"/>
        <v>5.9231535774787424E-2</v>
      </c>
      <c r="R137" s="62">
        <f>'enter cytotox data here'!BF24</f>
        <v>0</v>
      </c>
      <c r="S137" s="62">
        <f>'enter cytotox data here'!BG24</f>
        <v>0</v>
      </c>
      <c r="T137" s="63">
        <f>'enter cytotox data here'!BH24</f>
        <v>0</v>
      </c>
      <c r="U137" s="76">
        <f t="shared" si="69"/>
        <v>0</v>
      </c>
      <c r="V137" s="77">
        <f t="shared" si="70"/>
        <v>0</v>
      </c>
      <c r="W137" s="53">
        <f t="shared" si="73"/>
        <v>2.290289417115798E-2</v>
      </c>
      <c r="X137" s="53">
        <f t="shared" si="74"/>
        <v>2.290289417115798E-2</v>
      </c>
      <c r="Y137" s="122">
        <f t="shared" si="75"/>
        <v>2.290289417115798E-2</v>
      </c>
      <c r="Z137" s="126">
        <f t="shared" si="76"/>
        <v>2.290289417115798E-2</v>
      </c>
      <c r="AA137" s="126">
        <f t="shared" si="77"/>
        <v>0</v>
      </c>
      <c r="AB137" s="141">
        <f>'enter luc data here'!BF35</f>
        <v>35938</v>
      </c>
      <c r="AC137" s="141">
        <f>'enter luc data here'!BG35</f>
        <v>56351</v>
      </c>
      <c r="AD137" s="142">
        <f>'enter luc data here'!BH35</f>
        <v>30006</v>
      </c>
      <c r="AE137" s="148">
        <f t="shared" si="78"/>
        <v>40765</v>
      </c>
      <c r="AF137" s="149">
        <f t="shared" si="79"/>
        <v>7978.9243844852508</v>
      </c>
    </row>
    <row r="138" spans="1:32" x14ac:dyDescent="0.2">
      <c r="A138">
        <f>Setup!B57</f>
        <v>3000</v>
      </c>
      <c r="B138">
        <f>Setup!C57</f>
        <v>399</v>
      </c>
      <c r="C138" s="106">
        <f>'enter luc data here'!BF47</f>
        <v>2.99</v>
      </c>
      <c r="D138" s="106">
        <f>'enter luc data here'!BG47</f>
        <v>1</v>
      </c>
      <c r="E138" s="108">
        <f>'enter luc data here'!BH47</f>
        <v>0.83</v>
      </c>
      <c r="F138" s="106">
        <f t="shared" si="71"/>
        <v>1.6066666666666667</v>
      </c>
      <c r="G138" s="108">
        <f t="shared" si="72"/>
        <v>0.69340544496788548</v>
      </c>
      <c r="H138" s="96">
        <f t="shared" si="59"/>
        <v>13.590909090909092</v>
      </c>
      <c r="I138" s="96">
        <f t="shared" si="60"/>
        <v>4.5454545454545459</v>
      </c>
      <c r="J138" s="97">
        <f t="shared" si="61"/>
        <v>3.7727272727272725</v>
      </c>
      <c r="K138" s="96">
        <f t="shared" si="62"/>
        <v>7.3030303030303036</v>
      </c>
      <c r="L138" s="97">
        <f t="shared" si="63"/>
        <v>3.1518429316722072</v>
      </c>
      <c r="M138" s="42">
        <f t="shared" si="64"/>
        <v>1.4734042553191489</v>
      </c>
      <c r="N138" s="42">
        <f t="shared" si="65"/>
        <v>0.41489361702127658</v>
      </c>
      <c r="O138" s="43">
        <f t="shared" si="66"/>
        <v>0.32446808510638298</v>
      </c>
      <c r="P138" s="42">
        <f t="shared" si="67"/>
        <v>0.73758865248226935</v>
      </c>
      <c r="Q138" s="43">
        <f t="shared" si="68"/>
        <v>0.36883268349355619</v>
      </c>
      <c r="R138" s="62">
        <f>'enter cytotox data here'!BF25</f>
        <v>0</v>
      </c>
      <c r="S138" s="62">
        <f>'enter cytotox data here'!BG25</f>
        <v>0</v>
      </c>
      <c r="T138" s="63">
        <f>'enter cytotox data here'!BH25</f>
        <v>0</v>
      </c>
      <c r="U138" s="76">
        <f t="shared" si="69"/>
        <v>0</v>
      </c>
      <c r="V138" s="77">
        <f t="shared" si="70"/>
        <v>0</v>
      </c>
      <c r="W138" s="53">
        <f t="shared" si="73"/>
        <v>2.290289417115798E-2</v>
      </c>
      <c r="X138" s="53">
        <f t="shared" si="74"/>
        <v>2.290289417115798E-2</v>
      </c>
      <c r="Y138" s="122">
        <f t="shared" si="75"/>
        <v>2.290289417115798E-2</v>
      </c>
      <c r="Z138" s="126">
        <f t="shared" si="76"/>
        <v>2.290289417115798E-2</v>
      </c>
      <c r="AA138" s="126">
        <f t="shared" si="77"/>
        <v>0</v>
      </c>
      <c r="AB138" s="141">
        <f>'enter luc data here'!BF36</f>
        <v>19516</v>
      </c>
      <c r="AC138" s="141">
        <f>'enter luc data here'!BG36</f>
        <v>38173</v>
      </c>
      <c r="AD138" s="142">
        <f>'enter luc data here'!BH36</f>
        <v>26599</v>
      </c>
      <c r="AE138" s="148">
        <f t="shared" si="78"/>
        <v>28096</v>
      </c>
      <c r="AF138" s="149">
        <f t="shared" si="79"/>
        <v>5437.5751029296143</v>
      </c>
    </row>
    <row r="139" spans="1:32" s="10" customFormat="1" x14ac:dyDescent="0.2">
      <c r="A139" s="10">
        <f>Setup!B58</f>
        <v>10000</v>
      </c>
      <c r="B139" s="10">
        <f>Setup!C58</f>
        <v>399</v>
      </c>
      <c r="C139" s="109">
        <f>'enter luc data here'!BF48</f>
        <v>0.51</v>
      </c>
      <c r="D139" s="109">
        <f>'enter luc data here'!BG48</f>
        <v>1.02</v>
      </c>
      <c r="E139" s="110">
        <f>'enter luc data here'!BH48</f>
        <v>0.59</v>
      </c>
      <c r="F139" s="109">
        <f t="shared" si="71"/>
        <v>0.70666666666666667</v>
      </c>
      <c r="G139" s="110">
        <f t="shared" si="72"/>
        <v>0.15835964693626264</v>
      </c>
      <c r="H139" s="101">
        <f t="shared" si="59"/>
        <v>2.3181818181818183</v>
      </c>
      <c r="I139" s="102">
        <f t="shared" si="60"/>
        <v>4.6363636363636367</v>
      </c>
      <c r="J139" s="103">
        <f t="shared" si="61"/>
        <v>2.6818181818181817</v>
      </c>
      <c r="K139" s="102">
        <f t="shared" si="62"/>
        <v>3.2121212121212124</v>
      </c>
      <c r="L139" s="103">
        <f t="shared" si="63"/>
        <v>0.71981657698301293</v>
      </c>
      <c r="M139" s="44">
        <f t="shared" si="64"/>
        <v>0.15425531914893617</v>
      </c>
      <c r="N139" s="44">
        <f t="shared" si="65"/>
        <v>0.42553191489361702</v>
      </c>
      <c r="O139" s="45">
        <f t="shared" si="66"/>
        <v>0.19680851063829785</v>
      </c>
      <c r="P139" s="44">
        <f t="shared" si="67"/>
        <v>0.25886524822695034</v>
      </c>
      <c r="Q139" s="45">
        <f t="shared" si="68"/>
        <v>8.4233854753331214E-2</v>
      </c>
      <c r="R139" s="64">
        <f>'enter cytotox data here'!BF26</f>
        <v>0</v>
      </c>
      <c r="S139" s="64">
        <f>'enter cytotox data here'!BG26</f>
        <v>0</v>
      </c>
      <c r="T139" s="65">
        <f>'enter cytotox data here'!BH26</f>
        <v>0</v>
      </c>
      <c r="U139" s="78">
        <f t="shared" si="69"/>
        <v>0</v>
      </c>
      <c r="V139" s="79">
        <f t="shared" si="70"/>
        <v>0</v>
      </c>
      <c r="W139" s="54">
        <f t="shared" si="73"/>
        <v>2.290289417115798E-2</v>
      </c>
      <c r="X139" s="54">
        <f t="shared" si="74"/>
        <v>2.290289417115798E-2</v>
      </c>
      <c r="Y139" s="123">
        <f t="shared" si="75"/>
        <v>2.290289417115798E-2</v>
      </c>
      <c r="Z139" s="127">
        <f t="shared" si="76"/>
        <v>2.290289417115798E-2</v>
      </c>
      <c r="AA139" s="127">
        <f t="shared" si="77"/>
        <v>0</v>
      </c>
      <c r="AB139" s="143">
        <f>'enter luc data here'!BF37</f>
        <v>35873</v>
      </c>
      <c r="AC139" s="143">
        <f>'enter luc data here'!BG37</f>
        <v>35814</v>
      </c>
      <c r="AD139" s="144">
        <f>'enter luc data here'!BH37</f>
        <v>38907</v>
      </c>
      <c r="AE139" s="143">
        <f t="shared" si="78"/>
        <v>36864.666666666664</v>
      </c>
      <c r="AF139" s="151">
        <f t="shared" si="79"/>
        <v>1021.3086920439112</v>
      </c>
    </row>
    <row r="140" spans="1:32" x14ac:dyDescent="0.2">
      <c r="A140">
        <f>Setup!D51</f>
        <v>3</v>
      </c>
      <c r="B140">
        <f>Setup!E51</f>
        <v>359</v>
      </c>
      <c r="C140" s="106">
        <f>'enter luc data here'!BI41</f>
        <v>0.14000000000000001</v>
      </c>
      <c r="D140" s="106">
        <f>'enter luc data here'!BJ41</f>
        <v>0.26</v>
      </c>
      <c r="E140" s="108">
        <f>'enter luc data here'!BK41</f>
        <v>0.09</v>
      </c>
      <c r="F140" s="106">
        <f t="shared" si="71"/>
        <v>0.16333333333333333</v>
      </c>
      <c r="G140" s="108">
        <f t="shared" si="72"/>
        <v>5.0442486501405211E-2</v>
      </c>
      <c r="H140" s="96">
        <f t="shared" si="59"/>
        <v>0.63636363636363646</v>
      </c>
      <c r="I140" s="96">
        <f t="shared" si="60"/>
        <v>1.1818181818181819</v>
      </c>
      <c r="J140" s="97">
        <f t="shared" si="61"/>
        <v>0.40909090909090906</v>
      </c>
      <c r="K140" s="96">
        <f t="shared" si="62"/>
        <v>0.74242424242424254</v>
      </c>
      <c r="L140" s="97">
        <f t="shared" si="63"/>
        <v>0.22928402955184185</v>
      </c>
      <c r="M140" s="42">
        <f t="shared" si="64"/>
        <v>-4.2553191489361694E-2</v>
      </c>
      <c r="N140" s="42">
        <f t="shared" si="65"/>
        <v>2.1276595744680854E-2</v>
      </c>
      <c r="O140" s="43">
        <f t="shared" si="66"/>
        <v>-6.9148936170212769E-2</v>
      </c>
      <c r="P140" s="42">
        <f t="shared" si="67"/>
        <v>-3.0141843971631204E-2</v>
      </c>
      <c r="Q140" s="43">
        <f t="shared" si="68"/>
        <v>2.6831109841172974E-2</v>
      </c>
      <c r="R140" s="66">
        <f>'enter cytotox data here'!BI19</f>
        <v>0</v>
      </c>
      <c r="S140" s="67">
        <f>'enter cytotox data here'!BJ19</f>
        <v>0</v>
      </c>
      <c r="T140" s="68">
        <f>'enter cytotox data here'!BK19</f>
        <v>0</v>
      </c>
      <c r="U140" s="76">
        <f t="shared" si="69"/>
        <v>0</v>
      </c>
      <c r="V140" s="77">
        <f t="shared" si="70"/>
        <v>0</v>
      </c>
      <c r="W140" s="55">
        <f t="shared" si="73"/>
        <v>2.290289417115798E-2</v>
      </c>
      <c r="X140" s="53">
        <f t="shared" si="74"/>
        <v>2.290289417115798E-2</v>
      </c>
      <c r="Y140" s="122">
        <f t="shared" si="75"/>
        <v>2.290289417115798E-2</v>
      </c>
      <c r="Z140" s="126">
        <f t="shared" si="76"/>
        <v>2.290289417115798E-2</v>
      </c>
      <c r="AA140" s="126">
        <f t="shared" si="77"/>
        <v>0</v>
      </c>
      <c r="AB140" s="141">
        <f>'enter luc data here'!BI30</f>
        <v>44161</v>
      </c>
      <c r="AC140" s="141">
        <f>'enter luc data here'!BJ30</f>
        <v>24651</v>
      </c>
      <c r="AD140" s="142">
        <f>'enter luc data here'!BK30</f>
        <v>58644</v>
      </c>
      <c r="AE140" s="148">
        <f t="shared" si="78"/>
        <v>42485.333333333336</v>
      </c>
      <c r="AF140" s="149">
        <f t="shared" si="79"/>
        <v>9848.6362225662742</v>
      </c>
    </row>
    <row r="141" spans="1:32" x14ac:dyDescent="0.2">
      <c r="A141">
        <f>Setup!D52</f>
        <v>10</v>
      </c>
      <c r="B141">
        <f>Setup!E52</f>
        <v>359</v>
      </c>
      <c r="C141" s="106">
        <f>'enter luc data here'!BI42</f>
        <v>0.36</v>
      </c>
      <c r="D141" s="106">
        <f>'enter luc data here'!BJ42</f>
        <v>0.46</v>
      </c>
      <c r="E141" s="108">
        <f>'enter luc data here'!BK42</f>
        <v>0.16</v>
      </c>
      <c r="F141" s="106">
        <f t="shared" si="71"/>
        <v>0.32666666666666672</v>
      </c>
      <c r="G141" s="108">
        <f t="shared" si="72"/>
        <v>8.8191710368819662E-2</v>
      </c>
      <c r="H141" s="96">
        <f t="shared" si="59"/>
        <v>1.6363636363636362</v>
      </c>
      <c r="I141" s="96">
        <f t="shared" si="60"/>
        <v>2.0909090909090908</v>
      </c>
      <c r="J141" s="97">
        <f t="shared" si="61"/>
        <v>0.72727272727272729</v>
      </c>
      <c r="K141" s="96">
        <f t="shared" si="62"/>
        <v>1.4848484848484846</v>
      </c>
      <c r="L141" s="97">
        <f t="shared" si="63"/>
        <v>0.40087141076736227</v>
      </c>
      <c r="M141" s="42">
        <f t="shared" si="64"/>
        <v>7.4468085106382961E-2</v>
      </c>
      <c r="N141" s="42">
        <f t="shared" si="65"/>
        <v>0.1276595744680851</v>
      </c>
      <c r="O141" s="43">
        <f t="shared" si="66"/>
        <v>-3.1914893617021274E-2</v>
      </c>
      <c r="P141" s="42">
        <f t="shared" si="67"/>
        <v>5.6737588652482261E-2</v>
      </c>
      <c r="Q141" s="43">
        <f t="shared" si="68"/>
        <v>4.6910484238733875E-2</v>
      </c>
      <c r="R141" s="62">
        <f>'enter cytotox data here'!BI20</f>
        <v>0</v>
      </c>
      <c r="S141" s="62">
        <f>'enter cytotox data here'!BJ20</f>
        <v>0</v>
      </c>
      <c r="T141" s="63">
        <f>'enter cytotox data here'!BK20</f>
        <v>0</v>
      </c>
      <c r="U141" s="76">
        <f t="shared" si="69"/>
        <v>0</v>
      </c>
      <c r="V141" s="77">
        <f t="shared" si="70"/>
        <v>0</v>
      </c>
      <c r="W141" s="55">
        <f t="shared" si="73"/>
        <v>2.290289417115798E-2</v>
      </c>
      <c r="X141" s="53">
        <f t="shared" si="74"/>
        <v>2.290289417115798E-2</v>
      </c>
      <c r="Y141" s="122">
        <f t="shared" si="75"/>
        <v>2.290289417115798E-2</v>
      </c>
      <c r="Z141" s="126">
        <f t="shared" si="76"/>
        <v>2.290289417115798E-2</v>
      </c>
      <c r="AA141" s="126">
        <f t="shared" si="77"/>
        <v>0</v>
      </c>
      <c r="AB141" s="141">
        <f>'enter luc data here'!BI31</f>
        <v>30171</v>
      </c>
      <c r="AC141" s="141">
        <f>'enter luc data here'!BJ31</f>
        <v>22237</v>
      </c>
      <c r="AD141" s="142">
        <f>'enter luc data here'!BK31</f>
        <v>40303</v>
      </c>
      <c r="AE141" s="148">
        <f t="shared" si="78"/>
        <v>30903.666666666668</v>
      </c>
      <c r="AF141" s="149">
        <f t="shared" si="79"/>
        <v>5228.0553852375251</v>
      </c>
    </row>
    <row r="142" spans="1:32" x14ac:dyDescent="0.2">
      <c r="A142">
        <f>Setup!D53</f>
        <v>30</v>
      </c>
      <c r="B142">
        <f>Setup!E53</f>
        <v>359</v>
      </c>
      <c r="C142" s="106">
        <f>'enter luc data here'!BI43</f>
        <v>0.41</v>
      </c>
      <c r="D142" s="106">
        <f>'enter luc data here'!BJ43</f>
        <v>0.63</v>
      </c>
      <c r="E142" s="108">
        <f>'enter luc data here'!BK43</f>
        <v>0.43</v>
      </c>
      <c r="F142" s="106">
        <f t="shared" si="71"/>
        <v>0.49</v>
      </c>
      <c r="G142" s="108">
        <f t="shared" si="72"/>
        <v>7.0237691685684889E-2</v>
      </c>
      <c r="H142" s="96">
        <f t="shared" si="59"/>
        <v>1.8636363636363635</v>
      </c>
      <c r="I142" s="96">
        <f t="shared" si="60"/>
        <v>2.8636363636363638</v>
      </c>
      <c r="J142" s="97">
        <f t="shared" si="61"/>
        <v>1.9545454545454546</v>
      </c>
      <c r="K142" s="96">
        <f t="shared" si="62"/>
        <v>2.2272727272727271</v>
      </c>
      <c r="L142" s="97">
        <f t="shared" si="63"/>
        <v>0.31926223493493222</v>
      </c>
      <c r="M142" s="42">
        <f t="shared" si="64"/>
        <v>0.10106382978723402</v>
      </c>
      <c r="N142" s="42">
        <f t="shared" si="65"/>
        <v>0.21808510638297873</v>
      </c>
      <c r="O142" s="43">
        <f t="shared" si="66"/>
        <v>0.11170212765957446</v>
      </c>
      <c r="P142" s="42">
        <f t="shared" si="67"/>
        <v>0.14361702127659573</v>
      </c>
      <c r="Q142" s="43">
        <f t="shared" si="68"/>
        <v>3.7360474300896271E-2</v>
      </c>
      <c r="R142" s="62">
        <f>'enter cytotox data here'!BI21</f>
        <v>0</v>
      </c>
      <c r="S142" s="62">
        <f>'enter cytotox data here'!BJ21</f>
        <v>0</v>
      </c>
      <c r="T142" s="63">
        <f>'enter cytotox data here'!BK21</f>
        <v>0</v>
      </c>
      <c r="U142" s="76">
        <f t="shared" si="69"/>
        <v>0</v>
      </c>
      <c r="V142" s="77">
        <f t="shared" si="70"/>
        <v>0</v>
      </c>
      <c r="W142" s="53">
        <f t="shared" si="73"/>
        <v>2.290289417115798E-2</v>
      </c>
      <c r="X142" s="53">
        <f t="shared" si="74"/>
        <v>2.290289417115798E-2</v>
      </c>
      <c r="Y142" s="122">
        <f t="shared" si="75"/>
        <v>2.290289417115798E-2</v>
      </c>
      <c r="Z142" s="126">
        <f t="shared" si="76"/>
        <v>2.290289417115798E-2</v>
      </c>
      <c r="AA142" s="126">
        <f t="shared" si="77"/>
        <v>0</v>
      </c>
      <c r="AB142" s="141">
        <f>'enter luc data here'!BI32</f>
        <v>17386</v>
      </c>
      <c r="AC142" s="141">
        <f>'enter luc data here'!BJ32</f>
        <v>30346</v>
      </c>
      <c r="AD142" s="142">
        <f>'enter luc data here'!BK32</f>
        <v>25083</v>
      </c>
      <c r="AE142" s="148">
        <f t="shared" si="78"/>
        <v>24271.666666666668</v>
      </c>
      <c r="AF142" s="149">
        <f t="shared" si="79"/>
        <v>3763.1589714552933</v>
      </c>
    </row>
    <row r="143" spans="1:32" x14ac:dyDescent="0.2">
      <c r="A143">
        <f>Setup!D54</f>
        <v>100</v>
      </c>
      <c r="B143">
        <f>Setup!E54</f>
        <v>359</v>
      </c>
      <c r="C143" s="106">
        <f>'enter luc data here'!BI44</f>
        <v>0.42</v>
      </c>
      <c r="D143" s="106">
        <f>'enter luc data here'!BJ44</f>
        <v>0.15</v>
      </c>
      <c r="E143" s="108">
        <f>'enter luc data here'!BK44</f>
        <v>0.5</v>
      </c>
      <c r="F143" s="106">
        <f t="shared" si="71"/>
        <v>0.35666666666666663</v>
      </c>
      <c r="G143" s="108">
        <f t="shared" si="72"/>
        <v>0.10588253449512401</v>
      </c>
      <c r="H143" s="96">
        <f t="shared" si="59"/>
        <v>1.9090909090909089</v>
      </c>
      <c r="I143" s="96">
        <f t="shared" si="60"/>
        <v>0.68181818181818177</v>
      </c>
      <c r="J143" s="97">
        <f t="shared" si="61"/>
        <v>2.2727272727272729</v>
      </c>
      <c r="K143" s="96">
        <f t="shared" si="62"/>
        <v>1.6212121212121211</v>
      </c>
      <c r="L143" s="97">
        <f t="shared" si="63"/>
        <v>0.4812842477051093</v>
      </c>
      <c r="M143" s="42">
        <f t="shared" si="64"/>
        <v>0.10638297872340424</v>
      </c>
      <c r="N143" s="42">
        <f t="shared" si="65"/>
        <v>-3.7234042553191488E-2</v>
      </c>
      <c r="O143" s="43">
        <f t="shared" si="66"/>
        <v>0.14893617021276595</v>
      </c>
      <c r="P143" s="42">
        <f t="shared" si="67"/>
        <v>7.2695035460992902E-2</v>
      </c>
      <c r="Q143" s="43">
        <f t="shared" si="68"/>
        <v>5.6320497071874441E-2</v>
      </c>
      <c r="R143" s="62">
        <f>'enter cytotox data here'!BI22</f>
        <v>0</v>
      </c>
      <c r="S143" s="62">
        <f>'enter cytotox data here'!BJ22</f>
        <v>0</v>
      </c>
      <c r="T143" s="63">
        <f>'enter cytotox data here'!BK22</f>
        <v>0</v>
      </c>
      <c r="U143" s="76">
        <f t="shared" si="69"/>
        <v>0</v>
      </c>
      <c r="V143" s="77">
        <f t="shared" si="70"/>
        <v>0</v>
      </c>
      <c r="W143" s="53">
        <f t="shared" si="73"/>
        <v>2.290289417115798E-2</v>
      </c>
      <c r="X143" s="53">
        <f t="shared" si="74"/>
        <v>2.290289417115798E-2</v>
      </c>
      <c r="Y143" s="122">
        <f t="shared" si="75"/>
        <v>2.290289417115798E-2</v>
      </c>
      <c r="Z143" s="126">
        <f t="shared" si="76"/>
        <v>2.290289417115798E-2</v>
      </c>
      <c r="AA143" s="126">
        <f t="shared" si="77"/>
        <v>0</v>
      </c>
      <c r="AB143" s="141">
        <f>'enter luc data here'!BI33</f>
        <v>30758</v>
      </c>
      <c r="AC143" s="141">
        <f>'enter luc data here'!BJ33</f>
        <v>60371</v>
      </c>
      <c r="AD143" s="142">
        <f>'enter luc data here'!BK33</f>
        <v>32658</v>
      </c>
      <c r="AE143" s="148">
        <f t="shared" si="78"/>
        <v>41262.333333333336</v>
      </c>
      <c r="AF143" s="149">
        <f t="shared" si="79"/>
        <v>9570.0636767880405</v>
      </c>
    </row>
    <row r="144" spans="1:32" x14ac:dyDescent="0.2">
      <c r="A144">
        <f>Setup!D55</f>
        <v>300</v>
      </c>
      <c r="B144">
        <f>Setup!E55</f>
        <v>359</v>
      </c>
      <c r="C144" s="106">
        <f>'enter luc data here'!BI45</f>
        <v>4.1500000000000004</v>
      </c>
      <c r="D144" s="106">
        <f>'enter luc data here'!BJ45</f>
        <v>0.41</v>
      </c>
      <c r="E144" s="108">
        <f>'enter luc data here'!BK45</f>
        <v>0.51</v>
      </c>
      <c r="F144" s="106">
        <f t="shared" si="71"/>
        <v>1.6900000000000002</v>
      </c>
      <c r="G144" s="108">
        <f t="shared" si="72"/>
        <v>1.2303387067524676</v>
      </c>
      <c r="H144" s="96">
        <f t="shared" si="59"/>
        <v>18.863636363636367</v>
      </c>
      <c r="I144" s="96">
        <f t="shared" si="60"/>
        <v>1.8636363636363635</v>
      </c>
      <c r="J144" s="97">
        <f t="shared" si="61"/>
        <v>2.3181818181818183</v>
      </c>
      <c r="K144" s="96">
        <f t="shared" si="62"/>
        <v>7.6818181818181825</v>
      </c>
      <c r="L144" s="97">
        <f t="shared" si="63"/>
        <v>5.5924486670566704</v>
      </c>
      <c r="M144" s="42">
        <f t="shared" si="64"/>
        <v>2.0904255319148937</v>
      </c>
      <c r="N144" s="42">
        <f t="shared" si="65"/>
        <v>0.10106382978723402</v>
      </c>
      <c r="O144" s="43">
        <f t="shared" si="66"/>
        <v>0.15425531914893617</v>
      </c>
      <c r="P144" s="42">
        <f t="shared" si="67"/>
        <v>0.78191489361702127</v>
      </c>
      <c r="Q144" s="43">
        <f t="shared" si="68"/>
        <v>0.65443548231514226</v>
      </c>
      <c r="R144" s="62">
        <f>'enter cytotox data here'!BI23</f>
        <v>0</v>
      </c>
      <c r="S144" s="62">
        <f>'enter cytotox data here'!BJ23</f>
        <v>0</v>
      </c>
      <c r="T144" s="63">
        <f>'enter cytotox data here'!BK23</f>
        <v>0</v>
      </c>
      <c r="U144" s="76">
        <f t="shared" si="69"/>
        <v>0</v>
      </c>
      <c r="V144" s="77">
        <f t="shared" si="70"/>
        <v>0</v>
      </c>
      <c r="W144" s="53">
        <f t="shared" si="73"/>
        <v>2.290289417115798E-2</v>
      </c>
      <c r="X144" s="53">
        <f t="shared" si="74"/>
        <v>2.290289417115798E-2</v>
      </c>
      <c r="Y144" s="122">
        <f t="shared" si="75"/>
        <v>2.290289417115798E-2</v>
      </c>
      <c r="Z144" s="126">
        <f t="shared" si="76"/>
        <v>2.290289417115798E-2</v>
      </c>
      <c r="AA144" s="126">
        <f t="shared" si="77"/>
        <v>0</v>
      </c>
      <c r="AB144" s="141">
        <f>'enter luc data here'!BI34</f>
        <v>23613</v>
      </c>
      <c r="AC144" s="141">
        <f>'enter luc data here'!BJ34</f>
        <v>78498</v>
      </c>
      <c r="AD144" s="142">
        <f>'enter luc data here'!BK34</f>
        <v>35474</v>
      </c>
      <c r="AE144" s="148">
        <f t="shared" si="78"/>
        <v>45861.666666666664</v>
      </c>
      <c r="AF144" s="149">
        <f t="shared" si="79"/>
        <v>16673.517128801726</v>
      </c>
    </row>
    <row r="145" spans="1:32" x14ac:dyDescent="0.2">
      <c r="A145">
        <f>Setup!D56</f>
        <v>1000</v>
      </c>
      <c r="B145">
        <f>Setup!E56</f>
        <v>359</v>
      </c>
      <c r="C145" s="106">
        <f>'enter luc data here'!BI46</f>
        <v>0.59</v>
      </c>
      <c r="D145" s="106">
        <f>'enter luc data here'!BJ46</f>
        <v>0.48</v>
      </c>
      <c r="E145" s="108">
        <f>'enter luc data here'!BK46</f>
        <v>0.44</v>
      </c>
      <c r="F145" s="106">
        <f t="shared" si="71"/>
        <v>0.5033333333333333</v>
      </c>
      <c r="G145" s="108">
        <f t="shared" si="72"/>
        <v>4.4845413490245914E-2</v>
      </c>
      <c r="H145" s="96">
        <f t="shared" si="59"/>
        <v>2.6818181818181817</v>
      </c>
      <c r="I145" s="96">
        <f t="shared" si="60"/>
        <v>2.1818181818181817</v>
      </c>
      <c r="J145" s="97">
        <f t="shared" si="61"/>
        <v>2</v>
      </c>
      <c r="K145" s="96">
        <f t="shared" si="62"/>
        <v>2.2878787878787876</v>
      </c>
      <c r="L145" s="97">
        <f t="shared" si="63"/>
        <v>0.20384278859202612</v>
      </c>
      <c r="M145" s="42">
        <f t="shared" si="64"/>
        <v>0.19680851063829785</v>
      </c>
      <c r="N145" s="42">
        <f t="shared" si="65"/>
        <v>0.13829787234042554</v>
      </c>
      <c r="O145" s="43">
        <f t="shared" si="66"/>
        <v>0.11702127659574467</v>
      </c>
      <c r="P145" s="42">
        <f t="shared" si="67"/>
        <v>0.15070921985815602</v>
      </c>
      <c r="Q145" s="43">
        <f t="shared" si="68"/>
        <v>2.3853943345875345E-2</v>
      </c>
      <c r="R145" s="62">
        <f>'enter cytotox data here'!BI24</f>
        <v>0</v>
      </c>
      <c r="S145" s="62">
        <f>'enter cytotox data here'!BJ24</f>
        <v>0</v>
      </c>
      <c r="T145" s="63">
        <f>'enter cytotox data here'!BK24</f>
        <v>0</v>
      </c>
      <c r="U145" s="76">
        <f t="shared" si="69"/>
        <v>0</v>
      </c>
      <c r="V145" s="77">
        <f t="shared" si="70"/>
        <v>0</v>
      </c>
      <c r="W145" s="53">
        <f t="shared" si="73"/>
        <v>2.290289417115798E-2</v>
      </c>
      <c r="X145" s="53">
        <f t="shared" si="74"/>
        <v>2.290289417115798E-2</v>
      </c>
      <c r="Y145" s="122">
        <f t="shared" si="75"/>
        <v>2.290289417115798E-2</v>
      </c>
      <c r="Z145" s="126">
        <f t="shared" si="76"/>
        <v>2.290289417115798E-2</v>
      </c>
      <c r="AA145" s="126">
        <f t="shared" si="77"/>
        <v>0</v>
      </c>
      <c r="AB145" s="141">
        <f>'enter luc data here'!BI35</f>
        <v>37681</v>
      </c>
      <c r="AC145" s="141">
        <f>'enter luc data here'!BJ35</f>
        <v>91527</v>
      </c>
      <c r="AD145" s="142">
        <f>'enter luc data here'!BK35</f>
        <v>60939</v>
      </c>
      <c r="AE145" s="148">
        <f t="shared" si="78"/>
        <v>63382.333333333336</v>
      </c>
      <c r="AF145" s="149">
        <f t="shared" si="79"/>
        <v>15591.935280066349</v>
      </c>
    </row>
    <row r="146" spans="1:32" x14ac:dyDescent="0.2">
      <c r="A146">
        <f>Setup!D57</f>
        <v>3000</v>
      </c>
      <c r="B146">
        <f>Setup!E57</f>
        <v>359</v>
      </c>
      <c r="C146" s="106">
        <f>'enter luc data here'!BI47</f>
        <v>1.2</v>
      </c>
      <c r="D146" s="106">
        <f>'enter luc data here'!BJ47</f>
        <v>4.08</v>
      </c>
      <c r="E146" s="108">
        <f>'enter luc data here'!BK47</f>
        <v>1.43</v>
      </c>
      <c r="F146" s="106">
        <f t="shared" si="71"/>
        <v>2.2366666666666668</v>
      </c>
      <c r="G146" s="108">
        <f t="shared" si="72"/>
        <v>0.92405507291382694</v>
      </c>
      <c r="H146" s="96">
        <f t="shared" si="59"/>
        <v>5.4545454545454541</v>
      </c>
      <c r="I146" s="96">
        <f t="shared" si="60"/>
        <v>18.545454545454547</v>
      </c>
      <c r="J146" s="97">
        <f t="shared" si="61"/>
        <v>6.5</v>
      </c>
      <c r="K146" s="96">
        <f t="shared" si="62"/>
        <v>10.166666666666666</v>
      </c>
      <c r="L146" s="97">
        <f t="shared" si="63"/>
        <v>4.2002503314264867</v>
      </c>
      <c r="M146" s="42">
        <f t="shared" si="64"/>
        <v>0.52127659574468077</v>
      </c>
      <c r="N146" s="42">
        <f t="shared" si="65"/>
        <v>2.0531914893617018</v>
      </c>
      <c r="O146" s="43">
        <f t="shared" si="66"/>
        <v>0.6436170212765957</v>
      </c>
      <c r="P146" s="42">
        <f t="shared" si="67"/>
        <v>1.0726950354609928</v>
      </c>
      <c r="Q146" s="43">
        <f t="shared" si="68"/>
        <v>0.49151865580522697</v>
      </c>
      <c r="R146" s="62">
        <f>'enter cytotox data here'!BI25</f>
        <v>0</v>
      </c>
      <c r="S146" s="62">
        <f>'enter cytotox data here'!BJ25</f>
        <v>0</v>
      </c>
      <c r="T146" s="63">
        <f>'enter cytotox data here'!BK25</f>
        <v>0</v>
      </c>
      <c r="U146" s="76">
        <f t="shared" si="69"/>
        <v>0</v>
      </c>
      <c r="V146" s="77">
        <f t="shared" si="70"/>
        <v>0</v>
      </c>
      <c r="W146" s="53">
        <f t="shared" si="73"/>
        <v>2.290289417115798E-2</v>
      </c>
      <c r="X146" s="53">
        <f t="shared" si="74"/>
        <v>2.290289417115798E-2</v>
      </c>
      <c r="Y146" s="122">
        <f t="shared" si="75"/>
        <v>2.290289417115798E-2</v>
      </c>
      <c r="Z146" s="126">
        <f t="shared" si="76"/>
        <v>2.290289417115798E-2</v>
      </c>
      <c r="AA146" s="126">
        <f t="shared" si="77"/>
        <v>0</v>
      </c>
      <c r="AB146" s="141">
        <f>'enter luc data here'!BI36</f>
        <v>18298</v>
      </c>
      <c r="AC146" s="141">
        <f>'enter luc data here'!BJ36</f>
        <v>30045</v>
      </c>
      <c r="AD146" s="142">
        <f>'enter luc data here'!BK36</f>
        <v>50122</v>
      </c>
      <c r="AE146" s="148">
        <f t="shared" si="78"/>
        <v>32821.666666666664</v>
      </c>
      <c r="AF146" s="149">
        <f t="shared" si="79"/>
        <v>9291.1095916711929</v>
      </c>
    </row>
    <row r="147" spans="1:32" s="10" customFormat="1" x14ac:dyDescent="0.2">
      <c r="A147" s="10">
        <f>Setup!D58</f>
        <v>10000</v>
      </c>
      <c r="B147" s="10">
        <f>Setup!E58</f>
        <v>359</v>
      </c>
      <c r="C147" s="109">
        <f>'enter luc data here'!BI48</f>
        <v>1.68</v>
      </c>
      <c r="D147" s="109">
        <f>'enter luc data here'!BJ48</f>
        <v>2.44</v>
      </c>
      <c r="E147" s="110">
        <f>'enter luc data here'!BK48</f>
        <v>2.19</v>
      </c>
      <c r="F147" s="109">
        <f t="shared" si="71"/>
        <v>2.1033333333333335</v>
      </c>
      <c r="G147" s="110">
        <f t="shared" si="72"/>
        <v>0.22363164156959253</v>
      </c>
      <c r="H147" s="101">
        <f t="shared" si="59"/>
        <v>7.6363636363636358</v>
      </c>
      <c r="I147" s="102">
        <f t="shared" si="60"/>
        <v>11.09090909090909</v>
      </c>
      <c r="J147" s="103">
        <f t="shared" si="61"/>
        <v>9.954545454545455</v>
      </c>
      <c r="K147" s="102">
        <f t="shared" si="62"/>
        <v>9.5606060606060606</v>
      </c>
      <c r="L147" s="103">
        <f t="shared" si="63"/>
        <v>1.0165074616799723</v>
      </c>
      <c r="M147" s="44">
        <f t="shared" si="64"/>
        <v>0.77659574468085102</v>
      </c>
      <c r="N147" s="44">
        <f t="shared" si="65"/>
        <v>1.1808510638297871</v>
      </c>
      <c r="O147" s="45">
        <f t="shared" si="66"/>
        <v>1.0478723404255319</v>
      </c>
      <c r="P147" s="44">
        <f t="shared" si="67"/>
        <v>1.00177304964539</v>
      </c>
      <c r="Q147" s="45">
        <f t="shared" si="68"/>
        <v>0.11895300083488992</v>
      </c>
      <c r="R147" s="64">
        <f>'enter cytotox data here'!BI26</f>
        <v>0</v>
      </c>
      <c r="S147" s="64">
        <f>'enter cytotox data here'!BJ26</f>
        <v>0</v>
      </c>
      <c r="T147" s="65">
        <f>'enter cytotox data here'!BK26</f>
        <v>0</v>
      </c>
      <c r="U147" s="78">
        <f t="shared" si="69"/>
        <v>0</v>
      </c>
      <c r="V147" s="79">
        <f t="shared" si="70"/>
        <v>0</v>
      </c>
      <c r="W147" s="54">
        <f t="shared" si="73"/>
        <v>2.290289417115798E-2</v>
      </c>
      <c r="X147" s="54">
        <f t="shared" si="74"/>
        <v>2.290289417115798E-2</v>
      </c>
      <c r="Y147" s="123">
        <f t="shared" si="75"/>
        <v>2.290289417115798E-2</v>
      </c>
      <c r="Z147" s="127">
        <f t="shared" si="76"/>
        <v>2.290289417115798E-2</v>
      </c>
      <c r="AA147" s="127">
        <f t="shared" si="77"/>
        <v>0</v>
      </c>
      <c r="AB147" s="143">
        <f>'enter luc data here'!BI37</f>
        <v>23708</v>
      </c>
      <c r="AC147" s="143">
        <f>'enter luc data here'!BJ37</f>
        <v>40489</v>
      </c>
      <c r="AD147" s="144">
        <f>'enter luc data here'!BK37</f>
        <v>21313</v>
      </c>
      <c r="AE147" s="143">
        <f t="shared" si="78"/>
        <v>28503.333333333332</v>
      </c>
      <c r="AF147" s="151">
        <f t="shared" si="79"/>
        <v>6032.5826512733684</v>
      </c>
    </row>
    <row r="148" spans="1:32" x14ac:dyDescent="0.2">
      <c r="A148">
        <f>Setup!F51</f>
        <v>3</v>
      </c>
      <c r="B148">
        <f>Setup!G51</f>
        <v>639</v>
      </c>
      <c r="C148" s="106">
        <f>'enter luc data here'!BL41</f>
        <v>0.21</v>
      </c>
      <c r="D148" s="106">
        <f>'enter luc data here'!BM41</f>
        <v>0.24</v>
      </c>
      <c r="E148" s="108">
        <f>'enter luc data here'!BN41</f>
        <v>0.26</v>
      </c>
      <c r="F148" s="106">
        <f t="shared" si="71"/>
        <v>0.23666666666666666</v>
      </c>
      <c r="G148" s="108">
        <f t="shared" si="72"/>
        <v>1.4529663145135584E-2</v>
      </c>
      <c r="H148" s="96">
        <f t="shared" si="59"/>
        <v>0.95454545454545447</v>
      </c>
      <c r="I148" s="96">
        <f t="shared" si="60"/>
        <v>1.0909090909090908</v>
      </c>
      <c r="J148" s="97">
        <f t="shared" si="61"/>
        <v>1.1818181818181819</v>
      </c>
      <c r="K148" s="96">
        <f t="shared" si="62"/>
        <v>1.0757575757575759</v>
      </c>
      <c r="L148" s="97">
        <f t="shared" si="63"/>
        <v>6.6043923386979939E-2</v>
      </c>
      <c r="M148" s="42">
        <f t="shared" ref="M148:M179" si="80">(C148-$F$4)/($N$1-$F$4)</f>
        <v>-5.319148936170217E-3</v>
      </c>
      <c r="N148" s="42">
        <f t="shared" ref="N148:N179" si="81">(D148-$F$4)/($N$1-$F$4)</f>
        <v>1.063829787234042E-2</v>
      </c>
      <c r="O148" s="43">
        <f t="shared" ref="O148:O179" si="82">(E148-$F$4)/($N$1-$F$4)</f>
        <v>2.1276595744680854E-2</v>
      </c>
      <c r="P148" s="42">
        <f t="shared" ref="P148:P179" si="83">AVERAGE(M148:O148)</f>
        <v>8.8652482269503518E-3</v>
      </c>
      <c r="Q148" s="43">
        <f t="shared" ref="Q148:Q179" si="84">STDEV(M148:O148)/SQRT(3)</f>
        <v>7.728544226135948E-3</v>
      </c>
      <c r="R148" s="66">
        <f>'enter cytotox data here'!BL19</f>
        <v>0</v>
      </c>
      <c r="S148" s="67">
        <f>'enter cytotox data here'!BM19</f>
        <v>0</v>
      </c>
      <c r="T148" s="68">
        <f>'enter cytotox data here'!BN19</f>
        <v>0</v>
      </c>
      <c r="U148" s="76">
        <f t="shared" ref="U148:U179" si="85">AVERAGE(R148:T148)</f>
        <v>0</v>
      </c>
      <c r="V148" s="77">
        <f t="shared" ref="V148:V179" si="86">STDEV(R148:T148)/SQRT(3)</f>
        <v>0</v>
      </c>
      <c r="W148" s="55">
        <f t="shared" si="73"/>
        <v>2.290289417115798E-2</v>
      </c>
      <c r="X148" s="53">
        <f t="shared" si="74"/>
        <v>2.290289417115798E-2</v>
      </c>
      <c r="Y148" s="122">
        <f t="shared" si="75"/>
        <v>2.290289417115798E-2</v>
      </c>
      <c r="Z148" s="126">
        <f t="shared" si="76"/>
        <v>2.290289417115798E-2</v>
      </c>
      <c r="AA148" s="126">
        <f t="shared" si="77"/>
        <v>0</v>
      </c>
      <c r="AB148" s="141">
        <f>'enter luc data here'!BL30</f>
        <v>23320</v>
      </c>
      <c r="AC148" s="141">
        <f>'enter luc data here'!BM30</f>
        <v>41666</v>
      </c>
      <c r="AD148" s="142">
        <f>'enter luc data here'!BN30</f>
        <v>18452</v>
      </c>
      <c r="AE148" s="148">
        <f t="shared" si="78"/>
        <v>27812.666666666668</v>
      </c>
      <c r="AF148" s="149">
        <f t="shared" si="79"/>
        <v>7067.7787489737138</v>
      </c>
    </row>
    <row r="149" spans="1:32" x14ac:dyDescent="0.2">
      <c r="A149">
        <f>Setup!F52</f>
        <v>10</v>
      </c>
      <c r="B149">
        <f>Setup!G52</f>
        <v>639</v>
      </c>
      <c r="C149" s="106">
        <f>'enter luc data here'!BL42</f>
        <v>0.28000000000000003</v>
      </c>
      <c r="D149" s="106">
        <f>'enter luc data here'!BM42</f>
        <v>0.4</v>
      </c>
      <c r="E149" s="108">
        <f>'enter luc data here'!BN42</f>
        <v>0.22</v>
      </c>
      <c r="F149" s="106">
        <f t="shared" si="71"/>
        <v>0.3</v>
      </c>
      <c r="G149" s="108">
        <f t="shared" si="72"/>
        <v>5.2915026221291871E-2</v>
      </c>
      <c r="H149" s="96">
        <f t="shared" si="59"/>
        <v>1.2727272727272729</v>
      </c>
      <c r="I149" s="96">
        <f t="shared" si="60"/>
        <v>1.8181818181818183</v>
      </c>
      <c r="J149" s="97">
        <f t="shared" si="61"/>
        <v>1</v>
      </c>
      <c r="K149" s="96">
        <f t="shared" si="62"/>
        <v>1.363636363636364</v>
      </c>
      <c r="L149" s="97">
        <f t="shared" si="63"/>
        <v>0.2405228464604168</v>
      </c>
      <c r="M149" s="42">
        <f t="shared" si="80"/>
        <v>3.1914893617021288E-2</v>
      </c>
      <c r="N149" s="42">
        <f t="shared" si="81"/>
        <v>9.5744680851063829E-2</v>
      </c>
      <c r="O149" s="43">
        <f t="shared" si="82"/>
        <v>0</v>
      </c>
      <c r="P149" s="42">
        <f t="shared" si="83"/>
        <v>4.2553191489361708E-2</v>
      </c>
      <c r="Q149" s="43">
        <f t="shared" si="84"/>
        <v>2.8146290543240318E-2</v>
      </c>
      <c r="R149" s="62">
        <f>'enter cytotox data here'!BL20</f>
        <v>0</v>
      </c>
      <c r="S149" s="62">
        <f>'enter cytotox data here'!BM20</f>
        <v>0</v>
      </c>
      <c r="T149" s="63">
        <f>'enter cytotox data here'!BN20</f>
        <v>0</v>
      </c>
      <c r="U149" s="76">
        <f t="shared" si="85"/>
        <v>0</v>
      </c>
      <c r="V149" s="77">
        <f t="shared" si="86"/>
        <v>0</v>
      </c>
      <c r="W149" s="55">
        <f t="shared" si="73"/>
        <v>2.290289417115798E-2</v>
      </c>
      <c r="X149" s="53">
        <f t="shared" si="74"/>
        <v>2.290289417115798E-2</v>
      </c>
      <c r="Y149" s="122">
        <f t="shared" si="75"/>
        <v>2.290289417115798E-2</v>
      </c>
      <c r="Z149" s="126">
        <f t="shared" si="76"/>
        <v>2.290289417115798E-2</v>
      </c>
      <c r="AA149" s="126">
        <f t="shared" si="77"/>
        <v>0</v>
      </c>
      <c r="AB149" s="141">
        <f>'enter luc data here'!BL31</f>
        <v>31971</v>
      </c>
      <c r="AC149" s="141">
        <f>'enter luc data here'!BM31</f>
        <v>23341</v>
      </c>
      <c r="AD149" s="142">
        <f>'enter luc data here'!BN31</f>
        <v>26027</v>
      </c>
      <c r="AE149" s="148">
        <f t="shared" si="78"/>
        <v>27113</v>
      </c>
      <c r="AF149" s="149">
        <f t="shared" si="79"/>
        <v>2549.7563282269412</v>
      </c>
    </row>
    <row r="150" spans="1:32" x14ac:dyDescent="0.2">
      <c r="A150">
        <f>Setup!F53</f>
        <v>30</v>
      </c>
      <c r="B150">
        <f>Setup!G53</f>
        <v>639</v>
      </c>
      <c r="C150" s="106">
        <f>'enter luc data here'!BL43</f>
        <v>0.14000000000000001</v>
      </c>
      <c r="D150" s="106">
        <f>'enter luc data here'!BM43</f>
        <v>0.14000000000000001</v>
      </c>
      <c r="E150" s="108">
        <f>'enter luc data here'!BN43</f>
        <v>0.2</v>
      </c>
      <c r="F150" s="106">
        <f t="shared" si="71"/>
        <v>0.16</v>
      </c>
      <c r="G150" s="108">
        <f t="shared" si="72"/>
        <v>1.9999999999999997E-2</v>
      </c>
      <c r="H150" s="96">
        <f t="shared" si="59"/>
        <v>0.63636363636363646</v>
      </c>
      <c r="I150" s="96">
        <f t="shared" si="60"/>
        <v>0.63636363636363646</v>
      </c>
      <c r="J150" s="97">
        <f t="shared" si="61"/>
        <v>0.90909090909090917</v>
      </c>
      <c r="K150" s="96">
        <f t="shared" si="62"/>
        <v>0.7272727272727274</v>
      </c>
      <c r="L150" s="97">
        <f t="shared" si="63"/>
        <v>9.0909090909090967E-2</v>
      </c>
      <c r="M150" s="42">
        <f t="shared" si="80"/>
        <v>-4.2553191489361694E-2</v>
      </c>
      <c r="N150" s="42">
        <f t="shared" si="81"/>
        <v>-4.2553191489361694E-2</v>
      </c>
      <c r="O150" s="43">
        <f t="shared" si="82"/>
        <v>-1.063829787234042E-2</v>
      </c>
      <c r="P150" s="42">
        <f t="shared" si="83"/>
        <v>-3.1914893617021267E-2</v>
      </c>
      <c r="Q150" s="43">
        <f t="shared" si="84"/>
        <v>1.0638297872340434E-2</v>
      </c>
      <c r="R150" s="62">
        <f>'enter cytotox data here'!BL21</f>
        <v>0</v>
      </c>
      <c r="S150" s="62">
        <f>'enter cytotox data here'!BM21</f>
        <v>0</v>
      </c>
      <c r="T150" s="63">
        <f>'enter cytotox data here'!BN21</f>
        <v>0</v>
      </c>
      <c r="U150" s="76">
        <f t="shared" si="85"/>
        <v>0</v>
      </c>
      <c r="V150" s="77">
        <f t="shared" si="86"/>
        <v>0</v>
      </c>
      <c r="W150" s="53">
        <f t="shared" si="73"/>
        <v>2.290289417115798E-2</v>
      </c>
      <c r="X150" s="53">
        <f t="shared" si="74"/>
        <v>2.290289417115798E-2</v>
      </c>
      <c r="Y150" s="122">
        <f t="shared" si="75"/>
        <v>2.290289417115798E-2</v>
      </c>
      <c r="Z150" s="126">
        <f t="shared" si="76"/>
        <v>2.290289417115798E-2</v>
      </c>
      <c r="AA150" s="126">
        <f t="shared" si="77"/>
        <v>0</v>
      </c>
      <c r="AB150" s="141">
        <f>'enter luc data here'!BL32</f>
        <v>22133</v>
      </c>
      <c r="AC150" s="141">
        <f>'enter luc data here'!BM32</f>
        <v>44760</v>
      </c>
      <c r="AD150" s="142">
        <f>'enter luc data here'!BN32</f>
        <v>16916</v>
      </c>
      <c r="AE150" s="148">
        <f t="shared" si="78"/>
        <v>27936.333333333332</v>
      </c>
      <c r="AF150" s="149">
        <f t="shared" si="79"/>
        <v>8545.585455530696</v>
      </c>
    </row>
    <row r="151" spans="1:32" x14ac:dyDescent="0.2">
      <c r="A151">
        <f>Setup!F54</f>
        <v>100</v>
      </c>
      <c r="B151">
        <f>Setup!G54</f>
        <v>639</v>
      </c>
      <c r="C151" s="106">
        <f>'enter luc data here'!BL44</f>
        <v>7.0000000000000007E-2</v>
      </c>
      <c r="D151" s="106">
        <f>'enter luc data here'!BM44</f>
        <v>0.13</v>
      </c>
      <c r="E151" s="108">
        <f>'enter luc data here'!BN44</f>
        <v>0.37</v>
      </c>
      <c r="F151" s="106">
        <f t="shared" si="71"/>
        <v>0.19000000000000003</v>
      </c>
      <c r="G151" s="108">
        <f t="shared" si="72"/>
        <v>9.1651513899116785E-2</v>
      </c>
      <c r="H151" s="96">
        <f t="shared" si="59"/>
        <v>0.31818181818181823</v>
      </c>
      <c r="I151" s="96">
        <f t="shared" si="60"/>
        <v>0.59090909090909094</v>
      </c>
      <c r="J151" s="97">
        <f t="shared" si="61"/>
        <v>1.6818181818181819</v>
      </c>
      <c r="K151" s="96">
        <f t="shared" si="62"/>
        <v>0.86363636363636365</v>
      </c>
      <c r="L151" s="97">
        <f t="shared" si="63"/>
        <v>0.41659779045053108</v>
      </c>
      <c r="M151" s="42">
        <f t="shared" si="80"/>
        <v>-7.9787234042553182E-2</v>
      </c>
      <c r="N151" s="42">
        <f t="shared" si="81"/>
        <v>-4.7872340425531908E-2</v>
      </c>
      <c r="O151" s="43">
        <f t="shared" si="82"/>
        <v>7.9787234042553182E-2</v>
      </c>
      <c r="P151" s="42">
        <f t="shared" si="83"/>
        <v>-1.5957446808510637E-2</v>
      </c>
      <c r="Q151" s="43">
        <f t="shared" si="84"/>
        <v>4.8750805265487661E-2</v>
      </c>
      <c r="R151" s="62">
        <f>'enter cytotox data here'!BL22</f>
        <v>0</v>
      </c>
      <c r="S151" s="62">
        <f>'enter cytotox data here'!BM22</f>
        <v>0</v>
      </c>
      <c r="T151" s="63">
        <f>'enter cytotox data here'!BN22</f>
        <v>0</v>
      </c>
      <c r="U151" s="76">
        <f t="shared" si="85"/>
        <v>0</v>
      </c>
      <c r="V151" s="77">
        <f t="shared" si="86"/>
        <v>0</v>
      </c>
      <c r="W151" s="53">
        <f t="shared" si="73"/>
        <v>2.290289417115798E-2</v>
      </c>
      <c r="X151" s="53">
        <f t="shared" si="74"/>
        <v>2.290289417115798E-2</v>
      </c>
      <c r="Y151" s="122">
        <f t="shared" si="75"/>
        <v>2.290289417115798E-2</v>
      </c>
      <c r="Z151" s="126">
        <f t="shared" si="76"/>
        <v>2.290289417115798E-2</v>
      </c>
      <c r="AA151" s="126">
        <f t="shared" si="77"/>
        <v>0</v>
      </c>
      <c r="AB151" s="141">
        <f>'enter luc data here'!BL33</f>
        <v>32203</v>
      </c>
      <c r="AC151" s="141">
        <f>'enter luc data here'!BM33</f>
        <v>40946</v>
      </c>
      <c r="AD151" s="142">
        <f>'enter luc data here'!BN33</f>
        <v>35182</v>
      </c>
      <c r="AE151" s="148">
        <f t="shared" si="78"/>
        <v>36110.333333333336</v>
      </c>
      <c r="AF151" s="149">
        <f t="shared" si="79"/>
        <v>2566.214094298794</v>
      </c>
    </row>
    <row r="152" spans="1:32" x14ac:dyDescent="0.2">
      <c r="A152">
        <f>Setup!F55</f>
        <v>300</v>
      </c>
      <c r="B152">
        <f>Setup!G55</f>
        <v>639</v>
      </c>
      <c r="C152" s="106">
        <f>'enter luc data here'!BL45</f>
        <v>0.23</v>
      </c>
      <c r="D152" s="106">
        <f>'enter luc data here'!BM45</f>
        <v>0.13</v>
      </c>
      <c r="E152" s="108">
        <f>'enter luc data here'!BN45</f>
        <v>0.32</v>
      </c>
      <c r="F152" s="106">
        <f t="shared" si="71"/>
        <v>0.22666666666666666</v>
      </c>
      <c r="G152" s="108">
        <f t="shared" si="72"/>
        <v>5.4873592110514485E-2</v>
      </c>
      <c r="H152" s="96">
        <f t="shared" si="59"/>
        <v>1.0454545454545454</v>
      </c>
      <c r="I152" s="96">
        <f t="shared" si="60"/>
        <v>0.59090909090909094</v>
      </c>
      <c r="J152" s="97">
        <f t="shared" si="61"/>
        <v>1.4545454545454546</v>
      </c>
      <c r="K152" s="96">
        <f t="shared" si="62"/>
        <v>1.0303030303030303</v>
      </c>
      <c r="L152" s="97">
        <f t="shared" si="63"/>
        <v>0.2494254186841566</v>
      </c>
      <c r="M152" s="42">
        <f t="shared" si="80"/>
        <v>5.319148936170217E-3</v>
      </c>
      <c r="N152" s="42">
        <f t="shared" si="81"/>
        <v>-4.7872340425531908E-2</v>
      </c>
      <c r="O152" s="43">
        <f t="shared" si="82"/>
        <v>5.3191489361702128E-2</v>
      </c>
      <c r="P152" s="42">
        <f t="shared" si="83"/>
        <v>3.5460992907801448E-3</v>
      </c>
      <c r="Q152" s="43">
        <f t="shared" si="84"/>
        <v>2.9188080909848098E-2</v>
      </c>
      <c r="R152" s="62">
        <f>'enter cytotox data here'!BL23</f>
        <v>0</v>
      </c>
      <c r="S152" s="62">
        <f>'enter cytotox data here'!BM23</f>
        <v>0</v>
      </c>
      <c r="T152" s="63">
        <f>'enter cytotox data here'!BN23</f>
        <v>0</v>
      </c>
      <c r="U152" s="76">
        <f t="shared" si="85"/>
        <v>0</v>
      </c>
      <c r="V152" s="77">
        <f t="shared" si="86"/>
        <v>0</v>
      </c>
      <c r="W152" s="53">
        <f t="shared" si="73"/>
        <v>2.290289417115798E-2</v>
      </c>
      <c r="X152" s="53">
        <f t="shared" si="74"/>
        <v>2.290289417115798E-2</v>
      </c>
      <c r="Y152" s="122">
        <f t="shared" si="75"/>
        <v>2.290289417115798E-2</v>
      </c>
      <c r="Z152" s="126">
        <f t="shared" si="76"/>
        <v>2.290289417115798E-2</v>
      </c>
      <c r="AA152" s="126">
        <f t="shared" si="77"/>
        <v>0</v>
      </c>
      <c r="AB152" s="141">
        <f>'enter luc data here'!BL34</f>
        <v>36810</v>
      </c>
      <c r="AC152" s="141">
        <f>'enter luc data here'!BM34</f>
        <v>25117</v>
      </c>
      <c r="AD152" s="142">
        <f>'enter luc data here'!BN34</f>
        <v>52479</v>
      </c>
      <c r="AE152" s="148">
        <f t="shared" si="78"/>
        <v>38135.333333333336</v>
      </c>
      <c r="AF152" s="149">
        <f t="shared" si="79"/>
        <v>7926.4776189960003</v>
      </c>
    </row>
    <row r="153" spans="1:32" x14ac:dyDescent="0.2">
      <c r="A153">
        <f>Setup!F56</f>
        <v>1000</v>
      </c>
      <c r="B153">
        <f>Setup!G56</f>
        <v>639</v>
      </c>
      <c r="C153" s="106">
        <f>'enter luc data here'!BL46</f>
        <v>0.08</v>
      </c>
      <c r="D153" s="106">
        <f>'enter luc data here'!BM46</f>
        <v>0.2</v>
      </c>
      <c r="E153" s="108">
        <f>'enter luc data here'!BN46</f>
        <v>0.17</v>
      </c>
      <c r="F153" s="106">
        <f t="shared" si="71"/>
        <v>0.15000000000000002</v>
      </c>
      <c r="G153" s="108">
        <f t="shared" si="72"/>
        <v>3.6055512754639897E-2</v>
      </c>
      <c r="H153" s="96">
        <f t="shared" si="59"/>
        <v>0.36363636363636365</v>
      </c>
      <c r="I153" s="96">
        <f t="shared" si="60"/>
        <v>0.90909090909090917</v>
      </c>
      <c r="J153" s="97">
        <f t="shared" si="61"/>
        <v>0.77272727272727282</v>
      </c>
      <c r="K153" s="96">
        <f t="shared" si="62"/>
        <v>0.68181818181818199</v>
      </c>
      <c r="L153" s="97">
        <f t="shared" si="63"/>
        <v>0.16388869433927206</v>
      </c>
      <c r="M153" s="42">
        <f t="shared" si="80"/>
        <v>-7.4468085106382975E-2</v>
      </c>
      <c r="N153" s="42">
        <f t="shared" si="81"/>
        <v>-1.063829787234042E-2</v>
      </c>
      <c r="O153" s="43">
        <f t="shared" si="82"/>
        <v>-2.6595744680851057E-2</v>
      </c>
      <c r="P153" s="42">
        <f t="shared" si="83"/>
        <v>-3.7234042553191481E-2</v>
      </c>
      <c r="Q153" s="43">
        <f t="shared" si="84"/>
        <v>1.9178464231191433E-2</v>
      </c>
      <c r="R153" s="62">
        <f>'enter cytotox data here'!BL24</f>
        <v>0</v>
      </c>
      <c r="S153" s="62">
        <f>'enter cytotox data here'!BM24</f>
        <v>0</v>
      </c>
      <c r="T153" s="63">
        <f>'enter cytotox data here'!BN24</f>
        <v>0</v>
      </c>
      <c r="U153" s="76">
        <f t="shared" si="85"/>
        <v>0</v>
      </c>
      <c r="V153" s="77">
        <f t="shared" si="86"/>
        <v>0</v>
      </c>
      <c r="W153" s="53">
        <f t="shared" si="73"/>
        <v>2.290289417115798E-2</v>
      </c>
      <c r="X153" s="53">
        <f t="shared" si="74"/>
        <v>2.290289417115798E-2</v>
      </c>
      <c r="Y153" s="122">
        <f t="shared" si="75"/>
        <v>2.290289417115798E-2</v>
      </c>
      <c r="Z153" s="126">
        <f t="shared" si="76"/>
        <v>2.290289417115798E-2</v>
      </c>
      <c r="AA153" s="126">
        <f t="shared" si="77"/>
        <v>0</v>
      </c>
      <c r="AB153" s="141">
        <f>'enter luc data here'!BL35</f>
        <v>44101</v>
      </c>
      <c r="AC153" s="141">
        <f>'enter luc data here'!BM35</f>
        <v>20601</v>
      </c>
      <c r="AD153" s="142">
        <f>'enter luc data here'!BN35</f>
        <v>27879</v>
      </c>
      <c r="AE153" s="148">
        <f t="shared" si="78"/>
        <v>30860.333333333332</v>
      </c>
      <c r="AF153" s="149">
        <f t="shared" si="79"/>
        <v>6945.7123784709383</v>
      </c>
    </row>
    <row r="154" spans="1:32" x14ac:dyDescent="0.2">
      <c r="A154">
        <f>Setup!F57</f>
        <v>3000</v>
      </c>
      <c r="B154">
        <f>Setup!G57</f>
        <v>639</v>
      </c>
      <c r="C154" s="106">
        <f>'enter luc data here'!BL47</f>
        <v>0.41</v>
      </c>
      <c r="D154" s="106">
        <f>'enter luc data here'!BM47</f>
        <v>0.51</v>
      </c>
      <c r="E154" s="108">
        <f>'enter luc data here'!BN47</f>
        <v>0.33</v>
      </c>
      <c r="F154" s="106">
        <f t="shared" si="71"/>
        <v>0.41666666666666669</v>
      </c>
      <c r="G154" s="108">
        <f t="shared" si="72"/>
        <v>5.2068331172711008E-2</v>
      </c>
      <c r="H154" s="96">
        <f t="shared" si="59"/>
        <v>1.8636363636363635</v>
      </c>
      <c r="I154" s="96">
        <f t="shared" si="60"/>
        <v>2.3181818181818183</v>
      </c>
      <c r="J154" s="97">
        <f t="shared" si="61"/>
        <v>1.5</v>
      </c>
      <c r="K154" s="96">
        <f t="shared" si="62"/>
        <v>1.8939393939393938</v>
      </c>
      <c r="L154" s="97">
        <f t="shared" si="63"/>
        <v>0.23667423260323214</v>
      </c>
      <c r="M154" s="42">
        <f t="shared" si="80"/>
        <v>0.10106382978723402</v>
      </c>
      <c r="N154" s="42">
        <f t="shared" si="81"/>
        <v>0.15425531914893617</v>
      </c>
      <c r="O154" s="43">
        <f t="shared" si="82"/>
        <v>5.8510638297872342E-2</v>
      </c>
      <c r="P154" s="42">
        <f t="shared" si="83"/>
        <v>0.10460992907801418</v>
      </c>
      <c r="Q154" s="43">
        <f t="shared" si="84"/>
        <v>2.7695920836548392E-2</v>
      </c>
      <c r="R154" s="62">
        <f>'enter cytotox data here'!BL25</f>
        <v>0</v>
      </c>
      <c r="S154" s="62">
        <f>'enter cytotox data here'!BM25</f>
        <v>0</v>
      </c>
      <c r="T154" s="63">
        <f>'enter cytotox data here'!BN25</f>
        <v>0</v>
      </c>
      <c r="U154" s="76">
        <f t="shared" si="85"/>
        <v>0</v>
      </c>
      <c r="V154" s="77">
        <f t="shared" si="86"/>
        <v>0</v>
      </c>
      <c r="W154" s="53">
        <f t="shared" si="73"/>
        <v>2.290289417115798E-2</v>
      </c>
      <c r="X154" s="53">
        <f t="shared" si="74"/>
        <v>2.290289417115798E-2</v>
      </c>
      <c r="Y154" s="122">
        <f t="shared" si="75"/>
        <v>2.290289417115798E-2</v>
      </c>
      <c r="Z154" s="126">
        <f t="shared" si="76"/>
        <v>2.290289417115798E-2</v>
      </c>
      <c r="AA154" s="126">
        <f t="shared" si="77"/>
        <v>0</v>
      </c>
      <c r="AB154" s="141">
        <f>'enter luc data here'!BL36</f>
        <v>28331</v>
      </c>
      <c r="AC154" s="141">
        <f>'enter luc data here'!BM36</f>
        <v>23619</v>
      </c>
      <c r="AD154" s="142">
        <f>'enter luc data here'!BN36</f>
        <v>30743</v>
      </c>
      <c r="AE154" s="148">
        <f t="shared" si="78"/>
        <v>27564.333333333332</v>
      </c>
      <c r="AF154" s="149">
        <f t="shared" si="79"/>
        <v>2091.9430627475863</v>
      </c>
    </row>
    <row r="155" spans="1:32" s="10" customFormat="1" x14ac:dyDescent="0.2">
      <c r="A155" s="10">
        <f>Setup!F58</f>
        <v>10000</v>
      </c>
      <c r="B155" s="10">
        <f>Setup!G58</f>
        <v>639</v>
      </c>
      <c r="C155" s="109">
        <f>'enter luc data here'!BL48</f>
        <v>0.51</v>
      </c>
      <c r="D155" s="109">
        <f>'enter luc data here'!BM48</f>
        <v>0.46</v>
      </c>
      <c r="E155" s="110">
        <f>'enter luc data here'!BN48</f>
        <v>0.75</v>
      </c>
      <c r="F155" s="109">
        <f t="shared" si="71"/>
        <v>0.57333333333333336</v>
      </c>
      <c r="G155" s="110">
        <f t="shared" si="72"/>
        <v>8.9504810547317168E-2</v>
      </c>
      <c r="H155" s="101">
        <f t="shared" si="59"/>
        <v>2.3181818181818183</v>
      </c>
      <c r="I155" s="102">
        <f t="shared" si="60"/>
        <v>2.0909090909090908</v>
      </c>
      <c r="J155" s="103">
        <f t="shared" si="61"/>
        <v>3.4090909090909092</v>
      </c>
      <c r="K155" s="102">
        <f t="shared" si="62"/>
        <v>2.606060606060606</v>
      </c>
      <c r="L155" s="103">
        <f t="shared" si="63"/>
        <v>0.40684004794235029</v>
      </c>
      <c r="M155" s="44">
        <f t="shared" si="80"/>
        <v>0.15425531914893617</v>
      </c>
      <c r="N155" s="44">
        <f t="shared" si="81"/>
        <v>0.1276595744680851</v>
      </c>
      <c r="O155" s="45">
        <f t="shared" si="82"/>
        <v>0.28191489361702127</v>
      </c>
      <c r="P155" s="44">
        <f t="shared" si="83"/>
        <v>0.18794326241134751</v>
      </c>
      <c r="Q155" s="45">
        <f t="shared" si="84"/>
        <v>4.7608941780487767E-2</v>
      </c>
      <c r="R155" s="64">
        <f>'enter cytotox data here'!BL26</f>
        <v>0</v>
      </c>
      <c r="S155" s="64">
        <f>'enter cytotox data here'!BM26</f>
        <v>0</v>
      </c>
      <c r="T155" s="65">
        <f>'enter cytotox data here'!BN26</f>
        <v>0</v>
      </c>
      <c r="U155" s="78">
        <f t="shared" si="85"/>
        <v>0</v>
      </c>
      <c r="V155" s="79">
        <f t="shared" si="86"/>
        <v>0</v>
      </c>
      <c r="W155" s="54">
        <f t="shared" si="73"/>
        <v>2.290289417115798E-2</v>
      </c>
      <c r="X155" s="54">
        <f t="shared" si="74"/>
        <v>2.290289417115798E-2</v>
      </c>
      <c r="Y155" s="123">
        <f t="shared" si="75"/>
        <v>2.290289417115798E-2</v>
      </c>
      <c r="Z155" s="127">
        <f t="shared" si="76"/>
        <v>2.290289417115798E-2</v>
      </c>
      <c r="AA155" s="127">
        <f t="shared" si="77"/>
        <v>0</v>
      </c>
      <c r="AB155" s="143">
        <f>'enter luc data here'!BL37</f>
        <v>22557</v>
      </c>
      <c r="AC155" s="143">
        <f>'enter luc data here'!BM37</f>
        <v>26385</v>
      </c>
      <c r="AD155" s="144">
        <f>'enter luc data here'!BN37</f>
        <v>18854</v>
      </c>
      <c r="AE155" s="143">
        <f t="shared" si="78"/>
        <v>22598.666666666668</v>
      </c>
      <c r="AF155" s="151">
        <f t="shared" si="79"/>
        <v>2174.112258166796</v>
      </c>
    </row>
    <row r="156" spans="1:32" x14ac:dyDescent="0.2">
      <c r="A156">
        <f>Setup!H51</f>
        <v>3</v>
      </c>
      <c r="B156">
        <f>Setup!I51</f>
        <v>556</v>
      </c>
      <c r="C156" s="106">
        <f>'enter luc data here'!BO41</f>
        <v>0.2</v>
      </c>
      <c r="D156" s="106">
        <f>'enter luc data here'!BP41</f>
        <v>0.3</v>
      </c>
      <c r="E156" s="108">
        <f>'enter luc data here'!BQ41</f>
        <v>0.18</v>
      </c>
      <c r="F156" s="106">
        <f t="shared" si="71"/>
        <v>0.22666666666666666</v>
      </c>
      <c r="G156" s="108">
        <f t="shared" si="72"/>
        <v>3.7118429085533491E-2</v>
      </c>
      <c r="H156" s="96">
        <f t="shared" si="59"/>
        <v>0.90909090909090917</v>
      </c>
      <c r="I156" s="96">
        <f t="shared" si="60"/>
        <v>1.3636363636363635</v>
      </c>
      <c r="J156" s="97">
        <f t="shared" si="61"/>
        <v>0.81818181818181812</v>
      </c>
      <c r="K156" s="96">
        <f t="shared" si="62"/>
        <v>1.0303030303030303</v>
      </c>
      <c r="L156" s="97">
        <f t="shared" si="63"/>
        <v>0.16872013220697024</v>
      </c>
      <c r="M156" s="42">
        <f t="shared" si="80"/>
        <v>-1.063829787234042E-2</v>
      </c>
      <c r="N156" s="42">
        <f t="shared" si="81"/>
        <v>4.2553191489361694E-2</v>
      </c>
      <c r="O156" s="43">
        <f t="shared" si="82"/>
        <v>-2.1276595744680854E-2</v>
      </c>
      <c r="P156" s="42">
        <f t="shared" si="83"/>
        <v>3.54609929078014E-3</v>
      </c>
      <c r="Q156" s="43">
        <f t="shared" si="84"/>
        <v>1.9743845258262487E-2</v>
      </c>
      <c r="R156" s="66">
        <f>'enter cytotox data here'!BO19</f>
        <v>0</v>
      </c>
      <c r="S156" s="67">
        <f>'enter cytotox data here'!BP19</f>
        <v>0</v>
      </c>
      <c r="T156" s="68">
        <f>'enter cytotox data here'!BQ19</f>
        <v>0</v>
      </c>
      <c r="U156" s="76">
        <f t="shared" si="85"/>
        <v>0</v>
      </c>
      <c r="V156" s="77">
        <f t="shared" si="86"/>
        <v>0</v>
      </c>
      <c r="W156" s="55">
        <f t="shared" si="73"/>
        <v>2.290289417115798E-2</v>
      </c>
      <c r="X156" s="53">
        <f t="shared" si="74"/>
        <v>2.290289417115798E-2</v>
      </c>
      <c r="Y156" s="122">
        <f t="shared" si="75"/>
        <v>2.290289417115798E-2</v>
      </c>
      <c r="Z156" s="126">
        <f t="shared" si="76"/>
        <v>2.290289417115798E-2</v>
      </c>
      <c r="AA156" s="126">
        <f t="shared" si="77"/>
        <v>0</v>
      </c>
      <c r="AB156" s="141">
        <f>'enter luc data here'!BO30</f>
        <v>29018</v>
      </c>
      <c r="AC156" s="141">
        <f>'enter luc data here'!BP30</f>
        <v>16943</v>
      </c>
      <c r="AD156" s="142">
        <f>'enter luc data here'!BQ30</f>
        <v>39022</v>
      </c>
      <c r="AE156" s="148">
        <f t="shared" si="78"/>
        <v>28327.666666666668</v>
      </c>
      <c r="AF156" s="149">
        <f t="shared" si="79"/>
        <v>6382.9977370441775</v>
      </c>
    </row>
    <row r="157" spans="1:32" x14ac:dyDescent="0.2">
      <c r="A157">
        <f>Setup!H52</f>
        <v>10</v>
      </c>
      <c r="B157">
        <f>Setup!I52</f>
        <v>556</v>
      </c>
      <c r="C157" s="106">
        <f>'enter luc data here'!BO42</f>
        <v>0.16</v>
      </c>
      <c r="D157" s="106">
        <f>'enter luc data here'!BP42</f>
        <v>0.33</v>
      </c>
      <c r="E157" s="108">
        <f>'enter luc data here'!BQ42</f>
        <v>0.32</v>
      </c>
      <c r="F157" s="106">
        <f t="shared" si="71"/>
        <v>0.27</v>
      </c>
      <c r="G157" s="108">
        <f t="shared" si="72"/>
        <v>5.5075705472860975E-2</v>
      </c>
      <c r="H157" s="96">
        <f t="shared" si="59"/>
        <v>0.72727272727272729</v>
      </c>
      <c r="I157" s="96">
        <f t="shared" si="60"/>
        <v>1.5</v>
      </c>
      <c r="J157" s="97">
        <f t="shared" si="61"/>
        <v>1.4545454545454546</v>
      </c>
      <c r="K157" s="96">
        <f t="shared" si="62"/>
        <v>1.2272727272727273</v>
      </c>
      <c r="L157" s="97">
        <f t="shared" si="63"/>
        <v>0.25034411578573168</v>
      </c>
      <c r="M157" s="42">
        <f t="shared" si="80"/>
        <v>-3.1914893617021274E-2</v>
      </c>
      <c r="N157" s="42">
        <f t="shared" si="81"/>
        <v>5.8510638297872342E-2</v>
      </c>
      <c r="O157" s="43">
        <f t="shared" si="82"/>
        <v>5.3191489361702128E-2</v>
      </c>
      <c r="P157" s="42">
        <f t="shared" si="83"/>
        <v>2.6595744680851064E-2</v>
      </c>
      <c r="Q157" s="43">
        <f t="shared" si="84"/>
        <v>2.9295588017479265E-2</v>
      </c>
      <c r="R157" s="62">
        <f>'enter cytotox data here'!BO20</f>
        <v>0</v>
      </c>
      <c r="S157" s="62">
        <f>'enter cytotox data here'!BP20</f>
        <v>0</v>
      </c>
      <c r="T157" s="63">
        <f>'enter cytotox data here'!BQ20</f>
        <v>0</v>
      </c>
      <c r="U157" s="76">
        <f t="shared" si="85"/>
        <v>0</v>
      </c>
      <c r="V157" s="77">
        <f t="shared" si="86"/>
        <v>0</v>
      </c>
      <c r="W157" s="55">
        <f t="shared" si="73"/>
        <v>2.290289417115798E-2</v>
      </c>
      <c r="X157" s="53">
        <f t="shared" si="74"/>
        <v>2.290289417115798E-2</v>
      </c>
      <c r="Y157" s="122">
        <f t="shared" si="75"/>
        <v>2.290289417115798E-2</v>
      </c>
      <c r="Z157" s="126">
        <f t="shared" si="76"/>
        <v>2.290289417115798E-2</v>
      </c>
      <c r="AA157" s="126">
        <f t="shared" si="77"/>
        <v>0</v>
      </c>
      <c r="AB157" s="141">
        <f>'enter luc data here'!BO31</f>
        <v>24148</v>
      </c>
      <c r="AC157" s="141">
        <f>'enter luc data here'!BP31</f>
        <v>27975</v>
      </c>
      <c r="AD157" s="142">
        <f>'enter luc data here'!BQ31</f>
        <v>27531</v>
      </c>
      <c r="AE157" s="148">
        <f t="shared" si="78"/>
        <v>26551.333333333332</v>
      </c>
      <c r="AF157" s="149">
        <f t="shared" si="79"/>
        <v>1208.4828413253445</v>
      </c>
    </row>
    <row r="158" spans="1:32" x14ac:dyDescent="0.2">
      <c r="A158">
        <f>Setup!H53</f>
        <v>30</v>
      </c>
      <c r="B158">
        <f>Setup!I53</f>
        <v>556</v>
      </c>
      <c r="C158" s="106">
        <f>'enter luc data here'!BO43</f>
        <v>0.2</v>
      </c>
      <c r="D158" s="106">
        <f>'enter luc data here'!BP43</f>
        <v>0.24</v>
      </c>
      <c r="E158" s="108">
        <f>'enter luc data here'!BQ43</f>
        <v>0.31</v>
      </c>
      <c r="F158" s="106">
        <f t="shared" si="71"/>
        <v>0.25</v>
      </c>
      <c r="G158" s="108">
        <f t="shared" si="72"/>
        <v>3.2145502536643215E-2</v>
      </c>
      <c r="H158" s="96">
        <f t="shared" ref="H158:H195" si="87">C158/$I$1</f>
        <v>0.90909090909090917</v>
      </c>
      <c r="I158" s="96">
        <f t="shared" ref="I158:I195" si="88">D158/$I$1</f>
        <v>1.0909090909090908</v>
      </c>
      <c r="J158" s="97">
        <f t="shared" ref="J158:J195" si="89">E158/$I$1</f>
        <v>1.4090909090909092</v>
      </c>
      <c r="K158" s="96">
        <f t="shared" ref="K158:K195" si="90">AVERAGE(H158:J158)</f>
        <v>1.1363636363636365</v>
      </c>
      <c r="L158" s="97">
        <f t="shared" ref="L158:L195" si="91">STDEV(H158:J158)/SQRT(3)</f>
        <v>0.14611592062110548</v>
      </c>
      <c r="M158" s="42">
        <f t="shared" si="80"/>
        <v>-1.063829787234042E-2</v>
      </c>
      <c r="N158" s="42">
        <f t="shared" si="81"/>
        <v>1.063829787234042E-2</v>
      </c>
      <c r="O158" s="43">
        <f t="shared" si="82"/>
        <v>4.7872340425531908E-2</v>
      </c>
      <c r="P158" s="42">
        <f t="shared" si="83"/>
        <v>1.5957446808510637E-2</v>
      </c>
      <c r="Q158" s="43">
        <f t="shared" si="84"/>
        <v>1.7098671562044244E-2</v>
      </c>
      <c r="R158" s="62">
        <f>'enter cytotox data here'!BO21</f>
        <v>0</v>
      </c>
      <c r="S158" s="62">
        <f>'enter cytotox data here'!BP21</f>
        <v>0</v>
      </c>
      <c r="T158" s="63">
        <f>'enter cytotox data here'!BQ21</f>
        <v>0</v>
      </c>
      <c r="U158" s="76">
        <f t="shared" si="85"/>
        <v>0</v>
      </c>
      <c r="V158" s="77">
        <f t="shared" si="86"/>
        <v>0</v>
      </c>
      <c r="W158" s="53">
        <f t="shared" si="73"/>
        <v>2.290289417115798E-2</v>
      </c>
      <c r="X158" s="53">
        <f t="shared" si="74"/>
        <v>2.290289417115798E-2</v>
      </c>
      <c r="Y158" s="122">
        <f t="shared" si="75"/>
        <v>2.290289417115798E-2</v>
      </c>
      <c r="Z158" s="126">
        <f t="shared" si="76"/>
        <v>2.290289417115798E-2</v>
      </c>
      <c r="AA158" s="126">
        <f t="shared" si="77"/>
        <v>0</v>
      </c>
      <c r="AB158" s="141">
        <f>'enter luc data here'!BO32</f>
        <v>18949</v>
      </c>
      <c r="AC158" s="141">
        <f>'enter luc data here'!BP32</f>
        <v>17162</v>
      </c>
      <c r="AD158" s="142">
        <f>'enter luc data here'!BQ32</f>
        <v>25569</v>
      </c>
      <c r="AE158" s="148">
        <f t="shared" si="78"/>
        <v>20560</v>
      </c>
      <c r="AF158" s="149">
        <f t="shared" si="79"/>
        <v>2557.0753476058021</v>
      </c>
    </row>
    <row r="159" spans="1:32" x14ac:dyDescent="0.2">
      <c r="A159">
        <f>Setup!H54</f>
        <v>100</v>
      </c>
      <c r="B159">
        <f>Setup!I54</f>
        <v>556</v>
      </c>
      <c r="C159" s="106">
        <f>'enter luc data here'!BO44</f>
        <v>0.2</v>
      </c>
      <c r="D159" s="106">
        <f>'enter luc data here'!BP44</f>
        <v>0.15</v>
      </c>
      <c r="E159" s="108">
        <f>'enter luc data here'!BQ44</f>
        <v>0.21</v>
      </c>
      <c r="F159" s="106">
        <f t="shared" si="71"/>
        <v>0.18666666666666665</v>
      </c>
      <c r="G159" s="108">
        <f t="shared" si="72"/>
        <v>1.8559214542766839E-2</v>
      </c>
      <c r="H159" s="96">
        <f t="shared" si="87"/>
        <v>0.90909090909090917</v>
      </c>
      <c r="I159" s="96">
        <f t="shared" si="88"/>
        <v>0.68181818181818177</v>
      </c>
      <c r="J159" s="97">
        <f t="shared" si="89"/>
        <v>0.95454545454545447</v>
      </c>
      <c r="K159" s="96">
        <f t="shared" si="90"/>
        <v>0.84848484848484851</v>
      </c>
      <c r="L159" s="97">
        <f t="shared" si="91"/>
        <v>8.4360066103485232E-2</v>
      </c>
      <c r="M159" s="42">
        <f t="shared" si="80"/>
        <v>-1.063829787234042E-2</v>
      </c>
      <c r="N159" s="42">
        <f t="shared" si="81"/>
        <v>-3.7234042553191488E-2</v>
      </c>
      <c r="O159" s="43">
        <f t="shared" si="82"/>
        <v>-5.319148936170217E-3</v>
      </c>
      <c r="P159" s="42">
        <f t="shared" si="83"/>
        <v>-1.7730496453900707E-2</v>
      </c>
      <c r="Q159" s="43">
        <f t="shared" si="84"/>
        <v>9.8719226291312454E-3</v>
      </c>
      <c r="R159" s="62">
        <f>'enter cytotox data here'!BO22</f>
        <v>0</v>
      </c>
      <c r="S159" s="62">
        <f>'enter cytotox data here'!BP22</f>
        <v>0</v>
      </c>
      <c r="T159" s="63">
        <f>'enter cytotox data here'!BQ22</f>
        <v>0</v>
      </c>
      <c r="U159" s="76">
        <f t="shared" si="85"/>
        <v>0</v>
      </c>
      <c r="V159" s="77">
        <f t="shared" si="86"/>
        <v>0</v>
      </c>
      <c r="W159" s="53">
        <f t="shared" si="73"/>
        <v>2.290289417115798E-2</v>
      </c>
      <c r="X159" s="53">
        <f t="shared" si="74"/>
        <v>2.290289417115798E-2</v>
      </c>
      <c r="Y159" s="122">
        <f t="shared" si="75"/>
        <v>2.290289417115798E-2</v>
      </c>
      <c r="Z159" s="126">
        <f t="shared" si="76"/>
        <v>2.290289417115798E-2</v>
      </c>
      <c r="AA159" s="126">
        <f t="shared" si="77"/>
        <v>0</v>
      </c>
      <c r="AB159" s="141">
        <f>'enter luc data here'!BO33</f>
        <v>18904</v>
      </c>
      <c r="AC159" s="141">
        <f>'enter luc data here'!BP33</f>
        <v>31185</v>
      </c>
      <c r="AD159" s="142">
        <f>'enter luc data here'!BQ33</f>
        <v>35028</v>
      </c>
      <c r="AE159" s="148">
        <f t="shared" si="78"/>
        <v>28372.333333333332</v>
      </c>
      <c r="AF159" s="149">
        <f t="shared" si="79"/>
        <v>4862.4124442274278</v>
      </c>
    </row>
    <row r="160" spans="1:32" x14ac:dyDescent="0.2">
      <c r="A160">
        <f>Setup!H55</f>
        <v>300</v>
      </c>
      <c r="B160">
        <f>Setup!I55</f>
        <v>556</v>
      </c>
      <c r="C160" s="106">
        <f>'enter luc data here'!BO45</f>
        <v>0.22</v>
      </c>
      <c r="D160" s="106">
        <f>'enter luc data here'!BP45</f>
        <v>0.35</v>
      </c>
      <c r="E160" s="108">
        <f>'enter luc data here'!BQ45</f>
        <v>0.1</v>
      </c>
      <c r="F160" s="106">
        <f t="shared" si="71"/>
        <v>0.2233333333333333</v>
      </c>
      <c r="G160" s="108">
        <f t="shared" si="72"/>
        <v>7.2188026092359081E-2</v>
      </c>
      <c r="H160" s="96">
        <f t="shared" si="87"/>
        <v>1</v>
      </c>
      <c r="I160" s="96">
        <f t="shared" si="88"/>
        <v>1.5909090909090908</v>
      </c>
      <c r="J160" s="97">
        <f t="shared" si="89"/>
        <v>0.45454545454545459</v>
      </c>
      <c r="K160" s="96">
        <f t="shared" si="90"/>
        <v>1.0151515151515151</v>
      </c>
      <c r="L160" s="97">
        <f t="shared" si="91"/>
        <v>0.32812739132890478</v>
      </c>
      <c r="M160" s="42">
        <f t="shared" si="80"/>
        <v>0</v>
      </c>
      <c r="N160" s="42">
        <f t="shared" si="81"/>
        <v>6.9148936170212755E-2</v>
      </c>
      <c r="O160" s="43">
        <f t="shared" si="82"/>
        <v>-6.3829787234042548E-2</v>
      </c>
      <c r="P160" s="42">
        <f t="shared" si="83"/>
        <v>1.7730496453900689E-3</v>
      </c>
      <c r="Q160" s="43">
        <f t="shared" si="84"/>
        <v>3.839788621933992E-2</v>
      </c>
      <c r="R160" s="62">
        <f>'enter cytotox data here'!BO23</f>
        <v>0</v>
      </c>
      <c r="S160" s="62">
        <f>'enter cytotox data here'!BP23</f>
        <v>0</v>
      </c>
      <c r="T160" s="63">
        <f>'enter cytotox data here'!BQ23</f>
        <v>0</v>
      </c>
      <c r="U160" s="76">
        <f t="shared" si="85"/>
        <v>0</v>
      </c>
      <c r="V160" s="77">
        <f t="shared" si="86"/>
        <v>0</v>
      </c>
      <c r="W160" s="53">
        <f t="shared" si="73"/>
        <v>2.290289417115798E-2</v>
      </c>
      <c r="X160" s="53">
        <f t="shared" si="74"/>
        <v>2.290289417115798E-2</v>
      </c>
      <c r="Y160" s="122">
        <f t="shared" si="75"/>
        <v>2.290289417115798E-2</v>
      </c>
      <c r="Z160" s="126">
        <f t="shared" si="76"/>
        <v>2.290289417115798E-2</v>
      </c>
      <c r="AA160" s="126">
        <f t="shared" si="77"/>
        <v>0</v>
      </c>
      <c r="AB160" s="141">
        <f>'enter luc data here'!BO34</f>
        <v>25626</v>
      </c>
      <c r="AC160" s="141">
        <f>'enter luc data here'!BP34</f>
        <v>22943</v>
      </c>
      <c r="AD160" s="142">
        <f>'enter luc data here'!BQ34</f>
        <v>38635</v>
      </c>
      <c r="AE160" s="148">
        <f t="shared" si="78"/>
        <v>29068</v>
      </c>
      <c r="AF160" s="149">
        <f t="shared" si="79"/>
        <v>4845.7967697101512</v>
      </c>
    </row>
    <row r="161" spans="1:32" x14ac:dyDescent="0.2">
      <c r="A161">
        <f>Setup!H56</f>
        <v>1000</v>
      </c>
      <c r="B161">
        <f>Setup!I56</f>
        <v>556</v>
      </c>
      <c r="C161" s="106">
        <f>'enter luc data here'!BO46</f>
        <v>0.15</v>
      </c>
      <c r="D161" s="106">
        <f>'enter luc data here'!BP46</f>
        <v>0.22</v>
      </c>
      <c r="E161" s="108">
        <f>'enter luc data here'!BQ46</f>
        <v>0.16</v>
      </c>
      <c r="F161" s="106">
        <f t="shared" si="71"/>
        <v>0.17666666666666667</v>
      </c>
      <c r="G161" s="108">
        <f t="shared" si="72"/>
        <v>2.1858128414339911E-2</v>
      </c>
      <c r="H161" s="96">
        <f t="shared" si="87"/>
        <v>0.68181818181818177</v>
      </c>
      <c r="I161" s="96">
        <f t="shared" si="88"/>
        <v>1</v>
      </c>
      <c r="J161" s="97">
        <f t="shared" si="89"/>
        <v>0.72727272727272729</v>
      </c>
      <c r="K161" s="96">
        <f t="shared" si="90"/>
        <v>0.80303030303030309</v>
      </c>
      <c r="L161" s="97">
        <f t="shared" si="91"/>
        <v>9.9355129156090904E-2</v>
      </c>
      <c r="M161" s="42">
        <f t="shared" si="80"/>
        <v>-3.7234042553191488E-2</v>
      </c>
      <c r="N161" s="42">
        <f t="shared" si="81"/>
        <v>0</v>
      </c>
      <c r="O161" s="43">
        <f t="shared" si="82"/>
        <v>-3.1914893617021274E-2</v>
      </c>
      <c r="P161" s="42">
        <f t="shared" si="83"/>
        <v>-2.3049645390070917E-2</v>
      </c>
      <c r="Q161" s="43">
        <f t="shared" si="84"/>
        <v>1.1626664050180854E-2</v>
      </c>
      <c r="R161" s="62">
        <f>'enter cytotox data here'!BO24</f>
        <v>0</v>
      </c>
      <c r="S161" s="62">
        <f>'enter cytotox data here'!BP24</f>
        <v>0</v>
      </c>
      <c r="T161" s="63">
        <f>'enter cytotox data here'!BQ24</f>
        <v>0</v>
      </c>
      <c r="U161" s="76">
        <f t="shared" si="85"/>
        <v>0</v>
      </c>
      <c r="V161" s="77">
        <f t="shared" si="86"/>
        <v>0</v>
      </c>
      <c r="W161" s="53">
        <f t="shared" si="73"/>
        <v>2.290289417115798E-2</v>
      </c>
      <c r="X161" s="53">
        <f t="shared" si="74"/>
        <v>2.290289417115798E-2</v>
      </c>
      <c r="Y161" s="122">
        <f t="shared" si="75"/>
        <v>2.290289417115798E-2</v>
      </c>
      <c r="Z161" s="126">
        <f t="shared" si="76"/>
        <v>2.290289417115798E-2</v>
      </c>
      <c r="AA161" s="126">
        <f t="shared" si="77"/>
        <v>0</v>
      </c>
      <c r="AB161" s="141">
        <f>'enter luc data here'!BO35</f>
        <v>30556</v>
      </c>
      <c r="AC161" s="141">
        <f>'enter luc data here'!BP35</f>
        <v>47539</v>
      </c>
      <c r="AD161" s="142">
        <f>'enter luc data here'!BQ35</f>
        <v>26106</v>
      </c>
      <c r="AE161" s="148">
        <f t="shared" si="78"/>
        <v>34733.666666666664</v>
      </c>
      <c r="AF161" s="149">
        <f t="shared" si="79"/>
        <v>6530.264066466053</v>
      </c>
    </row>
    <row r="162" spans="1:32" x14ac:dyDescent="0.2">
      <c r="A162">
        <f>Setup!H57</f>
        <v>3000</v>
      </c>
      <c r="B162">
        <f>Setup!I57</f>
        <v>556</v>
      </c>
      <c r="C162" s="106">
        <f>'enter luc data here'!BO47</f>
        <v>0.16</v>
      </c>
      <c r="D162" s="106">
        <f>'enter luc data here'!BP47</f>
        <v>0.3</v>
      </c>
      <c r="E162" s="108">
        <f>'enter luc data here'!BQ47</f>
        <v>0.17</v>
      </c>
      <c r="F162" s="106">
        <f t="shared" si="71"/>
        <v>0.21</v>
      </c>
      <c r="G162" s="108">
        <f t="shared" si="72"/>
        <v>4.5092497528228928E-2</v>
      </c>
      <c r="H162" s="96">
        <f t="shared" si="87"/>
        <v>0.72727272727272729</v>
      </c>
      <c r="I162" s="96">
        <f t="shared" si="88"/>
        <v>1.3636363636363635</v>
      </c>
      <c r="J162" s="97">
        <f t="shared" si="89"/>
        <v>0.77272727272727282</v>
      </c>
      <c r="K162" s="96">
        <f t="shared" si="90"/>
        <v>0.95454545454545459</v>
      </c>
      <c r="L162" s="97">
        <f t="shared" si="91"/>
        <v>0.20496589785558592</v>
      </c>
      <c r="M162" s="42">
        <f t="shared" si="80"/>
        <v>-3.1914893617021274E-2</v>
      </c>
      <c r="N162" s="42">
        <f t="shared" si="81"/>
        <v>4.2553191489361694E-2</v>
      </c>
      <c r="O162" s="43">
        <f t="shared" si="82"/>
        <v>-2.6595744680851057E-2</v>
      </c>
      <c r="P162" s="42">
        <f t="shared" si="83"/>
        <v>-5.3191489361702126E-3</v>
      </c>
      <c r="Q162" s="43">
        <f t="shared" si="84"/>
        <v>2.3985371025653689E-2</v>
      </c>
      <c r="R162" s="62">
        <f>'enter cytotox data here'!BO25</f>
        <v>0</v>
      </c>
      <c r="S162" s="62">
        <f>'enter cytotox data here'!BP25</f>
        <v>0</v>
      </c>
      <c r="T162" s="63">
        <f>'enter cytotox data here'!BQ25</f>
        <v>0</v>
      </c>
      <c r="U162" s="76">
        <f t="shared" si="85"/>
        <v>0</v>
      </c>
      <c r="V162" s="77">
        <f t="shared" si="86"/>
        <v>0</v>
      </c>
      <c r="W162" s="53">
        <f t="shared" si="73"/>
        <v>2.290289417115798E-2</v>
      </c>
      <c r="X162" s="53">
        <f t="shared" si="74"/>
        <v>2.290289417115798E-2</v>
      </c>
      <c r="Y162" s="122">
        <f t="shared" si="75"/>
        <v>2.290289417115798E-2</v>
      </c>
      <c r="Z162" s="126">
        <f t="shared" si="76"/>
        <v>2.290289417115798E-2</v>
      </c>
      <c r="AA162" s="126">
        <f t="shared" si="77"/>
        <v>0</v>
      </c>
      <c r="AB162" s="141">
        <f>'enter luc data here'!BO36</f>
        <v>59381</v>
      </c>
      <c r="AC162" s="141">
        <f>'enter luc data here'!BP36</f>
        <v>31179</v>
      </c>
      <c r="AD162" s="142">
        <f>'enter luc data here'!BQ36</f>
        <v>48829</v>
      </c>
      <c r="AE162" s="148">
        <f t="shared" si="78"/>
        <v>46463</v>
      </c>
      <c r="AF162" s="149">
        <f t="shared" si="79"/>
        <v>8226.7180171276905</v>
      </c>
    </row>
    <row r="163" spans="1:32" s="82" customFormat="1" ht="16" thickBot="1" x14ac:dyDescent="0.25">
      <c r="A163" s="82">
        <f>Setup!H58</f>
        <v>10000</v>
      </c>
      <c r="B163" s="82">
        <f>Setup!I58</f>
        <v>556</v>
      </c>
      <c r="C163" s="111">
        <f>'enter luc data here'!BO48</f>
        <v>0.24</v>
      </c>
      <c r="D163" s="111">
        <f>'enter luc data here'!BP48</f>
        <v>0.69</v>
      </c>
      <c r="E163" s="112">
        <f>'enter luc data here'!BQ48</f>
        <v>0.44</v>
      </c>
      <c r="F163" s="111">
        <f t="shared" si="71"/>
        <v>0.45666666666666661</v>
      </c>
      <c r="G163" s="112">
        <f t="shared" si="72"/>
        <v>0.13017082793177759</v>
      </c>
      <c r="H163" s="98">
        <f t="shared" si="87"/>
        <v>1.0909090909090908</v>
      </c>
      <c r="I163" s="99">
        <f t="shared" si="88"/>
        <v>3.1363636363636362</v>
      </c>
      <c r="J163" s="100">
        <f t="shared" si="89"/>
        <v>2</v>
      </c>
      <c r="K163" s="99">
        <f t="shared" si="90"/>
        <v>2.0757575757575757</v>
      </c>
      <c r="L163" s="100">
        <f t="shared" si="91"/>
        <v>0.59168558150808037</v>
      </c>
      <c r="M163" s="83">
        <f t="shared" si="80"/>
        <v>1.063829787234042E-2</v>
      </c>
      <c r="N163" s="83">
        <f t="shared" si="81"/>
        <v>0.24999999999999997</v>
      </c>
      <c r="O163" s="84">
        <f t="shared" si="82"/>
        <v>0.11702127659574467</v>
      </c>
      <c r="P163" s="83">
        <f t="shared" si="83"/>
        <v>0.12588652482269502</v>
      </c>
      <c r="Q163" s="84">
        <f t="shared" si="84"/>
        <v>6.9239802091371067E-2</v>
      </c>
      <c r="R163" s="85">
        <f>'enter cytotox data here'!BO26</f>
        <v>0</v>
      </c>
      <c r="S163" s="85">
        <f>'enter cytotox data here'!BP26</f>
        <v>0</v>
      </c>
      <c r="T163" s="86">
        <f>'enter cytotox data here'!BQ26</f>
        <v>0</v>
      </c>
      <c r="U163" s="87">
        <f t="shared" si="85"/>
        <v>0</v>
      </c>
      <c r="V163" s="88">
        <f t="shared" si="86"/>
        <v>0</v>
      </c>
      <c r="W163" s="89">
        <f t="shared" si="73"/>
        <v>2.290289417115798E-2</v>
      </c>
      <c r="X163" s="89">
        <f t="shared" si="74"/>
        <v>2.290289417115798E-2</v>
      </c>
      <c r="Y163" s="124">
        <f t="shared" si="75"/>
        <v>2.290289417115798E-2</v>
      </c>
      <c r="Z163" s="128">
        <f t="shared" si="76"/>
        <v>2.290289417115798E-2</v>
      </c>
      <c r="AA163" s="128">
        <f t="shared" si="77"/>
        <v>0</v>
      </c>
      <c r="AB163" s="145">
        <f>'enter luc data here'!BO37</f>
        <v>37216</v>
      </c>
      <c r="AC163" s="145">
        <f>'enter luc data here'!BP37</f>
        <v>16166</v>
      </c>
      <c r="AD163" s="146">
        <f>'enter luc data here'!BQ37</f>
        <v>33809</v>
      </c>
      <c r="AE163" s="145">
        <f t="shared" si="78"/>
        <v>29063.666666666668</v>
      </c>
      <c r="AF163" s="152">
        <f t="shared" si="79"/>
        <v>6523.4006043201434</v>
      </c>
    </row>
    <row r="164" spans="1:32" x14ac:dyDescent="0.2">
      <c r="A164">
        <f>Setup!B61</f>
        <v>3</v>
      </c>
      <c r="B164">
        <f>Setup!C61</f>
        <v>111</v>
      </c>
      <c r="C164" s="106">
        <f>'enter luc data here'!BT41</f>
        <v>0.4</v>
      </c>
      <c r="D164" s="106">
        <f>'enter luc data here'!BU41</f>
        <v>0.25</v>
      </c>
      <c r="E164" s="108">
        <f>'enter luc data here'!BV41</f>
        <v>0.17</v>
      </c>
      <c r="F164" s="106">
        <f t="shared" si="71"/>
        <v>0.27333333333333337</v>
      </c>
      <c r="G164" s="108">
        <f t="shared" si="72"/>
        <v>6.7412494720522242E-2</v>
      </c>
      <c r="H164" s="96">
        <f t="shared" si="87"/>
        <v>1.8181818181818183</v>
      </c>
      <c r="I164" s="96">
        <f t="shared" si="88"/>
        <v>1.1363636363636365</v>
      </c>
      <c r="J164" s="97">
        <f t="shared" si="89"/>
        <v>0.77272727272727282</v>
      </c>
      <c r="K164" s="96">
        <f t="shared" si="90"/>
        <v>1.2424242424242427</v>
      </c>
      <c r="L164" s="97">
        <f t="shared" si="91"/>
        <v>0.30642043054782853</v>
      </c>
      <c r="M164" s="42">
        <f t="shared" si="80"/>
        <v>9.5744680851063829E-2</v>
      </c>
      <c r="N164" s="42">
        <f t="shared" si="81"/>
        <v>1.5957446808510637E-2</v>
      </c>
      <c r="O164" s="43">
        <f t="shared" si="82"/>
        <v>-2.6595744680851057E-2</v>
      </c>
      <c r="P164" s="42">
        <f t="shared" si="83"/>
        <v>2.8368794326241134E-2</v>
      </c>
      <c r="Q164" s="43">
        <f t="shared" si="84"/>
        <v>3.5857709957724616E-2</v>
      </c>
      <c r="R164" s="81">
        <f>'enter cytotox data here'!BT19</f>
        <v>0</v>
      </c>
      <c r="S164" s="71">
        <f>'enter cytotox data here'!BU19</f>
        <v>0</v>
      </c>
      <c r="T164" s="63">
        <f>'enter cytotox data here'!BV19</f>
        <v>0</v>
      </c>
      <c r="U164" s="76">
        <f t="shared" si="85"/>
        <v>0</v>
      </c>
      <c r="V164" s="77">
        <f t="shared" si="86"/>
        <v>0</v>
      </c>
      <c r="W164" s="55">
        <f t="shared" si="73"/>
        <v>2.290289417115798E-2</v>
      </c>
      <c r="X164" s="53">
        <f t="shared" si="74"/>
        <v>2.290289417115798E-2</v>
      </c>
      <c r="Y164" s="122">
        <f t="shared" si="75"/>
        <v>2.290289417115798E-2</v>
      </c>
      <c r="Z164" s="126">
        <f t="shared" si="76"/>
        <v>2.290289417115798E-2</v>
      </c>
      <c r="AA164" s="126">
        <f t="shared" si="77"/>
        <v>0</v>
      </c>
      <c r="AB164" s="141">
        <f>'enter luc data here'!BT30</f>
        <v>19049</v>
      </c>
      <c r="AC164" s="141">
        <f>'enter luc data here'!BU30</f>
        <v>17813</v>
      </c>
      <c r="AD164" s="142">
        <f>'enter luc data here'!BV30</f>
        <v>12767</v>
      </c>
      <c r="AE164" s="148">
        <f t="shared" si="78"/>
        <v>16543</v>
      </c>
      <c r="AF164" s="149">
        <f t="shared" si="79"/>
        <v>1921.4192671043977</v>
      </c>
    </row>
    <row r="165" spans="1:32" x14ac:dyDescent="0.2">
      <c r="A165">
        <f>Setup!B62</f>
        <v>10</v>
      </c>
      <c r="B165">
        <f>Setup!C62</f>
        <v>111</v>
      </c>
      <c r="C165" s="106">
        <f>'enter luc data here'!BT42</f>
        <v>0.15</v>
      </c>
      <c r="D165" s="106">
        <f>'enter luc data here'!BU42</f>
        <v>0.13</v>
      </c>
      <c r="E165" s="108">
        <f>'enter luc data here'!BV42</f>
        <v>0.83</v>
      </c>
      <c r="F165" s="106">
        <f t="shared" si="71"/>
        <v>0.36999999999999994</v>
      </c>
      <c r="G165" s="108">
        <f t="shared" si="72"/>
        <v>0.23007245235649865</v>
      </c>
      <c r="H165" s="96">
        <f t="shared" si="87"/>
        <v>0.68181818181818177</v>
      </c>
      <c r="I165" s="96">
        <f t="shared" si="88"/>
        <v>0.59090909090909094</v>
      </c>
      <c r="J165" s="97">
        <f t="shared" si="89"/>
        <v>3.7727272727272725</v>
      </c>
      <c r="K165" s="96">
        <f t="shared" si="90"/>
        <v>1.6818181818181817</v>
      </c>
      <c r="L165" s="97">
        <f t="shared" si="91"/>
        <v>1.045783874347721</v>
      </c>
      <c r="M165" s="42">
        <f t="shared" si="80"/>
        <v>-3.7234042553191488E-2</v>
      </c>
      <c r="N165" s="42">
        <f t="shared" si="81"/>
        <v>-4.7872340425531908E-2</v>
      </c>
      <c r="O165" s="43">
        <f t="shared" si="82"/>
        <v>0.32446808510638298</v>
      </c>
      <c r="P165" s="42">
        <f t="shared" si="83"/>
        <v>7.9787234042553196E-2</v>
      </c>
      <c r="Q165" s="43">
        <f t="shared" si="84"/>
        <v>0.12237896401941417</v>
      </c>
      <c r="R165" s="62">
        <f>'enter cytotox data here'!BT20</f>
        <v>0</v>
      </c>
      <c r="S165" s="62">
        <f>'enter cytotox data here'!BU20</f>
        <v>0</v>
      </c>
      <c r="T165" s="63">
        <f>'enter cytotox data here'!BV20</f>
        <v>0</v>
      </c>
      <c r="U165" s="76">
        <f t="shared" si="85"/>
        <v>0</v>
      </c>
      <c r="V165" s="77">
        <f t="shared" si="86"/>
        <v>0</v>
      </c>
      <c r="W165" s="55">
        <f t="shared" si="73"/>
        <v>2.290289417115798E-2</v>
      </c>
      <c r="X165" s="53">
        <f t="shared" si="74"/>
        <v>2.290289417115798E-2</v>
      </c>
      <c r="Y165" s="122">
        <f t="shared" si="75"/>
        <v>2.290289417115798E-2</v>
      </c>
      <c r="Z165" s="126">
        <f t="shared" si="76"/>
        <v>2.290289417115798E-2</v>
      </c>
      <c r="AA165" s="126">
        <f t="shared" si="77"/>
        <v>0</v>
      </c>
      <c r="AB165" s="141">
        <f>'enter luc data here'!BT31</f>
        <v>26459</v>
      </c>
      <c r="AC165" s="141">
        <f>'enter luc data here'!BU31</f>
        <v>28184</v>
      </c>
      <c r="AD165" s="142">
        <f>'enter luc data here'!BV31</f>
        <v>26776</v>
      </c>
      <c r="AE165" s="148">
        <f t="shared" si="78"/>
        <v>27139.666666666668</v>
      </c>
      <c r="AF165" s="149">
        <f t="shared" si="79"/>
        <v>530.12461847296925</v>
      </c>
    </row>
    <row r="166" spans="1:32" x14ac:dyDescent="0.2">
      <c r="A166">
        <f>Setup!B63</f>
        <v>30</v>
      </c>
      <c r="B166">
        <f>Setup!C63</f>
        <v>111</v>
      </c>
      <c r="C166" s="106">
        <f>'enter luc data here'!BT43</f>
        <v>0.25</v>
      </c>
      <c r="D166" s="106">
        <f>'enter luc data here'!BU43</f>
        <v>0.24</v>
      </c>
      <c r="E166" s="108">
        <f>'enter luc data here'!BV43</f>
        <v>0.22</v>
      </c>
      <c r="F166" s="106">
        <f t="shared" si="71"/>
        <v>0.23666666666666666</v>
      </c>
      <c r="G166" s="108">
        <f t="shared" si="72"/>
        <v>8.8191710368819686E-3</v>
      </c>
      <c r="H166" s="96">
        <f t="shared" si="87"/>
        <v>1.1363636363636365</v>
      </c>
      <c r="I166" s="96">
        <f t="shared" si="88"/>
        <v>1.0909090909090908</v>
      </c>
      <c r="J166" s="97">
        <f t="shared" si="89"/>
        <v>1</v>
      </c>
      <c r="K166" s="96">
        <f t="shared" si="90"/>
        <v>1.0757575757575759</v>
      </c>
      <c r="L166" s="97">
        <f t="shared" si="91"/>
        <v>4.0087141076736242E-2</v>
      </c>
      <c r="M166" s="42">
        <f t="shared" si="80"/>
        <v>1.5957446808510637E-2</v>
      </c>
      <c r="N166" s="42">
        <f t="shared" si="81"/>
        <v>1.063829787234042E-2</v>
      </c>
      <c r="O166" s="43">
        <f t="shared" si="82"/>
        <v>0</v>
      </c>
      <c r="P166" s="42">
        <f t="shared" si="83"/>
        <v>8.8652482269503518E-3</v>
      </c>
      <c r="Q166" s="43">
        <f t="shared" si="84"/>
        <v>4.6910484238733867E-3</v>
      </c>
      <c r="R166" s="62">
        <f>'enter cytotox data here'!BT21</f>
        <v>0</v>
      </c>
      <c r="S166" s="62">
        <f>'enter cytotox data here'!BU21</f>
        <v>0</v>
      </c>
      <c r="T166" s="63">
        <f>'enter cytotox data here'!BV21</f>
        <v>0</v>
      </c>
      <c r="U166" s="76">
        <f t="shared" si="85"/>
        <v>0</v>
      </c>
      <c r="V166" s="77">
        <f t="shared" si="86"/>
        <v>0</v>
      </c>
      <c r="W166" s="53">
        <f t="shared" si="73"/>
        <v>2.290289417115798E-2</v>
      </c>
      <c r="X166" s="53">
        <f t="shared" si="74"/>
        <v>2.290289417115798E-2</v>
      </c>
      <c r="Y166" s="122">
        <f t="shared" si="75"/>
        <v>2.290289417115798E-2</v>
      </c>
      <c r="Z166" s="126">
        <f t="shared" si="76"/>
        <v>2.290289417115798E-2</v>
      </c>
      <c r="AA166" s="126">
        <f t="shared" si="77"/>
        <v>0</v>
      </c>
      <c r="AB166" s="141">
        <f>'enter luc data here'!BT32</f>
        <v>20218</v>
      </c>
      <c r="AC166" s="141">
        <f>'enter luc data here'!BU32</f>
        <v>14816</v>
      </c>
      <c r="AD166" s="142">
        <f>'enter luc data here'!BV32</f>
        <v>26432</v>
      </c>
      <c r="AE166" s="148">
        <f t="shared" si="78"/>
        <v>20488.666666666668</v>
      </c>
      <c r="AF166" s="149">
        <f t="shared" si="79"/>
        <v>3355.9802012394421</v>
      </c>
    </row>
    <row r="167" spans="1:32" x14ac:dyDescent="0.2">
      <c r="A167">
        <f>Setup!B64</f>
        <v>100</v>
      </c>
      <c r="B167">
        <f>Setup!C64</f>
        <v>111</v>
      </c>
      <c r="C167" s="106">
        <f>'enter luc data here'!BT44</f>
        <v>0.28000000000000003</v>
      </c>
      <c r="D167" s="106">
        <f>'enter luc data here'!BU44</f>
        <v>0.22</v>
      </c>
      <c r="E167" s="108">
        <f>'enter luc data here'!BV44</f>
        <v>0.16</v>
      </c>
      <c r="F167" s="106">
        <f t="shared" si="71"/>
        <v>0.22</v>
      </c>
      <c r="G167" s="108">
        <f t="shared" si="72"/>
        <v>3.4641016151377574E-2</v>
      </c>
      <c r="H167" s="96">
        <f t="shared" si="87"/>
        <v>1.2727272727272729</v>
      </c>
      <c r="I167" s="96">
        <f t="shared" si="88"/>
        <v>1</v>
      </c>
      <c r="J167" s="97">
        <f t="shared" si="89"/>
        <v>0.72727272727272729</v>
      </c>
      <c r="K167" s="96">
        <f t="shared" si="90"/>
        <v>1</v>
      </c>
      <c r="L167" s="97">
        <f t="shared" si="91"/>
        <v>0.15745916432444385</v>
      </c>
      <c r="M167" s="42">
        <f t="shared" si="80"/>
        <v>3.1914893617021288E-2</v>
      </c>
      <c r="N167" s="42">
        <f t="shared" si="81"/>
        <v>0</v>
      </c>
      <c r="O167" s="43">
        <f t="shared" si="82"/>
        <v>-3.1914893617021274E-2</v>
      </c>
      <c r="P167" s="42">
        <f t="shared" si="83"/>
        <v>0</v>
      </c>
      <c r="Q167" s="43">
        <f t="shared" si="84"/>
        <v>1.8426072420945506E-2</v>
      </c>
      <c r="R167" s="62">
        <f>'enter cytotox data here'!BT22</f>
        <v>0</v>
      </c>
      <c r="S167" s="62">
        <f>'enter cytotox data here'!BU22</f>
        <v>0</v>
      </c>
      <c r="T167" s="63">
        <f>'enter cytotox data here'!BV22</f>
        <v>0</v>
      </c>
      <c r="U167" s="76">
        <f t="shared" si="85"/>
        <v>0</v>
      </c>
      <c r="V167" s="77">
        <f t="shared" si="86"/>
        <v>0</v>
      </c>
      <c r="W167" s="53">
        <f t="shared" si="73"/>
        <v>2.290289417115798E-2</v>
      </c>
      <c r="X167" s="53">
        <f t="shared" si="74"/>
        <v>2.290289417115798E-2</v>
      </c>
      <c r="Y167" s="122">
        <f t="shared" si="75"/>
        <v>2.290289417115798E-2</v>
      </c>
      <c r="Z167" s="126">
        <f t="shared" si="76"/>
        <v>2.290289417115798E-2</v>
      </c>
      <c r="AA167" s="126">
        <f t="shared" si="77"/>
        <v>0</v>
      </c>
      <c r="AB167" s="141">
        <f>'enter luc data here'!BT33</f>
        <v>17011</v>
      </c>
      <c r="AC167" s="141">
        <f>'enter luc data here'!BU33</f>
        <v>15143</v>
      </c>
      <c r="AD167" s="142">
        <f>'enter luc data here'!BV33</f>
        <v>35338</v>
      </c>
      <c r="AE167" s="148">
        <f t="shared" si="78"/>
        <v>22497.333333333332</v>
      </c>
      <c r="AF167" s="149">
        <f t="shared" si="79"/>
        <v>6442.9391929805188</v>
      </c>
    </row>
    <row r="168" spans="1:32" x14ac:dyDescent="0.2">
      <c r="A168">
        <f>Setup!B65</f>
        <v>300</v>
      </c>
      <c r="B168">
        <f>Setup!C65</f>
        <v>111</v>
      </c>
      <c r="C168" s="106">
        <f>'enter luc data here'!BT45</f>
        <v>0.18</v>
      </c>
      <c r="D168" s="106">
        <f>'enter luc data here'!BU45</f>
        <v>0.36</v>
      </c>
      <c r="E168" s="108">
        <f>'enter luc data here'!BV45</f>
        <v>0.12</v>
      </c>
      <c r="F168" s="106">
        <f t="shared" si="71"/>
        <v>0.22</v>
      </c>
      <c r="G168" s="108">
        <f t="shared" si="72"/>
        <v>7.2111025509279739E-2</v>
      </c>
      <c r="H168" s="96">
        <f t="shared" si="87"/>
        <v>0.81818181818181812</v>
      </c>
      <c r="I168" s="96">
        <f t="shared" si="88"/>
        <v>1.6363636363636362</v>
      </c>
      <c r="J168" s="97">
        <f t="shared" si="89"/>
        <v>0.54545454545454541</v>
      </c>
      <c r="K168" s="96">
        <f t="shared" si="90"/>
        <v>0.99999999999999989</v>
      </c>
      <c r="L168" s="97">
        <f t="shared" si="91"/>
        <v>0.32777738867854461</v>
      </c>
      <c r="M168" s="42">
        <f t="shared" si="80"/>
        <v>-2.1276595744680854E-2</v>
      </c>
      <c r="N168" s="42">
        <f t="shared" si="81"/>
        <v>7.4468085106382961E-2</v>
      </c>
      <c r="O168" s="43">
        <f t="shared" si="82"/>
        <v>-5.3191489361702128E-2</v>
      </c>
      <c r="P168" s="42">
        <f t="shared" si="83"/>
        <v>0</v>
      </c>
      <c r="Q168" s="43">
        <f t="shared" si="84"/>
        <v>3.835692846238286E-2</v>
      </c>
      <c r="R168" s="62">
        <f>'enter cytotox data here'!BT23</f>
        <v>0</v>
      </c>
      <c r="S168" s="62">
        <f>'enter cytotox data here'!BU23</f>
        <v>0</v>
      </c>
      <c r="T168" s="63">
        <f>'enter cytotox data here'!BV23</f>
        <v>0</v>
      </c>
      <c r="U168" s="76">
        <f t="shared" si="85"/>
        <v>0</v>
      </c>
      <c r="V168" s="77">
        <f t="shared" si="86"/>
        <v>0</v>
      </c>
      <c r="W168" s="53">
        <f t="shared" si="73"/>
        <v>2.290289417115798E-2</v>
      </c>
      <c r="X168" s="53">
        <f t="shared" si="74"/>
        <v>2.290289417115798E-2</v>
      </c>
      <c r="Y168" s="122">
        <f t="shared" si="75"/>
        <v>2.290289417115798E-2</v>
      </c>
      <c r="Z168" s="126">
        <f t="shared" si="76"/>
        <v>2.290289417115798E-2</v>
      </c>
      <c r="AA168" s="126">
        <f t="shared" si="77"/>
        <v>0</v>
      </c>
      <c r="AB168" s="141">
        <f>'enter luc data here'!BT34</f>
        <v>33768</v>
      </c>
      <c r="AC168" s="141">
        <f>'enter luc data here'!BU34</f>
        <v>12025</v>
      </c>
      <c r="AD168" s="142">
        <f>'enter luc data here'!BV34</f>
        <v>41635</v>
      </c>
      <c r="AE168" s="148">
        <f t="shared" si="78"/>
        <v>29142.666666666668</v>
      </c>
      <c r="AF168" s="149">
        <f t="shared" si="79"/>
        <v>8855.0043540989354</v>
      </c>
    </row>
    <row r="169" spans="1:32" x14ac:dyDescent="0.2">
      <c r="A169">
        <f>Setup!B66</f>
        <v>1000</v>
      </c>
      <c r="B169">
        <f>Setup!C66</f>
        <v>111</v>
      </c>
      <c r="C169" s="106">
        <f>'enter luc data here'!BT46</f>
        <v>0.12</v>
      </c>
      <c r="D169" s="106">
        <f>'enter luc data here'!BU46</f>
        <v>0.16</v>
      </c>
      <c r="E169" s="108">
        <f>'enter luc data here'!BV46</f>
        <v>0.15</v>
      </c>
      <c r="F169" s="106">
        <f t="shared" si="71"/>
        <v>0.14333333333333334</v>
      </c>
      <c r="G169" s="108">
        <f t="shared" si="72"/>
        <v>1.2018504251546547E-2</v>
      </c>
      <c r="H169" s="96">
        <f t="shared" si="87"/>
        <v>0.54545454545454541</v>
      </c>
      <c r="I169" s="96">
        <f t="shared" si="88"/>
        <v>0.72727272727272729</v>
      </c>
      <c r="J169" s="97">
        <f t="shared" si="89"/>
        <v>0.68181818181818177</v>
      </c>
      <c r="K169" s="96">
        <f t="shared" si="90"/>
        <v>0.65151515151515149</v>
      </c>
      <c r="L169" s="97">
        <f t="shared" si="91"/>
        <v>5.4629564779757264E-2</v>
      </c>
      <c r="M169" s="42">
        <f t="shared" si="80"/>
        <v>-5.3191489361702128E-2</v>
      </c>
      <c r="N169" s="42">
        <f t="shared" si="81"/>
        <v>-3.1914893617021274E-2</v>
      </c>
      <c r="O169" s="43">
        <f t="shared" si="82"/>
        <v>-3.7234042553191488E-2</v>
      </c>
      <c r="P169" s="42">
        <f t="shared" si="83"/>
        <v>-4.0780141843971628E-2</v>
      </c>
      <c r="Q169" s="43">
        <f t="shared" si="84"/>
        <v>6.3928214103971381E-3</v>
      </c>
      <c r="R169" s="62">
        <f>'enter cytotox data here'!BT24</f>
        <v>0</v>
      </c>
      <c r="S169" s="62">
        <f>'enter cytotox data here'!BU24</f>
        <v>0</v>
      </c>
      <c r="T169" s="63">
        <f>'enter cytotox data here'!BV24</f>
        <v>0</v>
      </c>
      <c r="U169" s="76">
        <f t="shared" si="85"/>
        <v>0</v>
      </c>
      <c r="V169" s="77">
        <f t="shared" si="86"/>
        <v>0</v>
      </c>
      <c r="W169" s="53">
        <f t="shared" si="73"/>
        <v>2.290289417115798E-2</v>
      </c>
      <c r="X169" s="53">
        <f t="shared" si="74"/>
        <v>2.290289417115798E-2</v>
      </c>
      <c r="Y169" s="122">
        <f t="shared" si="75"/>
        <v>2.290289417115798E-2</v>
      </c>
      <c r="Z169" s="126">
        <f t="shared" si="76"/>
        <v>2.290289417115798E-2</v>
      </c>
      <c r="AA169" s="126">
        <f t="shared" si="77"/>
        <v>0</v>
      </c>
      <c r="AB169" s="141">
        <f>'enter luc data here'!BT35</f>
        <v>40751</v>
      </c>
      <c r="AC169" s="141">
        <f>'enter luc data here'!BU35</f>
        <v>52516</v>
      </c>
      <c r="AD169" s="142">
        <f>'enter luc data here'!BV35</f>
        <v>65728</v>
      </c>
      <c r="AE169" s="148">
        <f t="shared" si="78"/>
        <v>52998.333333333336</v>
      </c>
      <c r="AF169" s="149">
        <f t="shared" si="79"/>
        <v>7214.2709572377798</v>
      </c>
    </row>
    <row r="170" spans="1:32" x14ac:dyDescent="0.2">
      <c r="A170">
        <f>Setup!B67</f>
        <v>3000</v>
      </c>
      <c r="B170">
        <f>Setup!C67</f>
        <v>111</v>
      </c>
      <c r="C170" s="106">
        <f>'enter luc data here'!BT47</f>
        <v>0.36</v>
      </c>
      <c r="D170" s="106">
        <f>'enter luc data here'!BU47</f>
        <v>0.2</v>
      </c>
      <c r="E170" s="108">
        <f>'enter luc data here'!BV47</f>
        <v>0.2</v>
      </c>
      <c r="F170" s="106">
        <f t="shared" si="71"/>
        <v>0.25333333333333335</v>
      </c>
      <c r="G170" s="108">
        <f t="shared" si="72"/>
        <v>5.3333333333333351E-2</v>
      </c>
      <c r="H170" s="96">
        <f t="shared" si="87"/>
        <v>1.6363636363636362</v>
      </c>
      <c r="I170" s="96">
        <f t="shared" si="88"/>
        <v>0.90909090909090917</v>
      </c>
      <c r="J170" s="97">
        <f t="shared" si="89"/>
        <v>0.90909090909090917</v>
      </c>
      <c r="K170" s="96">
        <f t="shared" si="90"/>
        <v>1.1515151515151516</v>
      </c>
      <c r="L170" s="97">
        <f t="shared" si="91"/>
        <v>0.24242424242424229</v>
      </c>
      <c r="M170" s="42">
        <f t="shared" si="80"/>
        <v>7.4468085106382961E-2</v>
      </c>
      <c r="N170" s="42">
        <f t="shared" si="81"/>
        <v>-1.063829787234042E-2</v>
      </c>
      <c r="O170" s="43">
        <f t="shared" si="82"/>
        <v>-1.063829787234042E-2</v>
      </c>
      <c r="P170" s="42">
        <f t="shared" si="83"/>
        <v>1.7730496453900704E-2</v>
      </c>
      <c r="Q170" s="43">
        <f t="shared" si="84"/>
        <v>2.8368794326241127E-2</v>
      </c>
      <c r="R170" s="62">
        <f>'enter cytotox data here'!BT25</f>
        <v>0</v>
      </c>
      <c r="S170" s="62">
        <f>'enter cytotox data here'!BU25</f>
        <v>0</v>
      </c>
      <c r="T170" s="63">
        <f>'enter cytotox data here'!BV25</f>
        <v>0</v>
      </c>
      <c r="U170" s="76">
        <f t="shared" si="85"/>
        <v>0</v>
      </c>
      <c r="V170" s="77">
        <f t="shared" si="86"/>
        <v>0</v>
      </c>
      <c r="W170" s="53">
        <f t="shared" si="73"/>
        <v>2.290289417115798E-2</v>
      </c>
      <c r="X170" s="53">
        <f t="shared" si="74"/>
        <v>2.290289417115798E-2</v>
      </c>
      <c r="Y170" s="122">
        <f t="shared" si="75"/>
        <v>2.290289417115798E-2</v>
      </c>
      <c r="Z170" s="126">
        <f t="shared" si="76"/>
        <v>2.290289417115798E-2</v>
      </c>
      <c r="AA170" s="126">
        <f t="shared" si="77"/>
        <v>0</v>
      </c>
      <c r="AB170" s="141">
        <f>'enter luc data here'!BT36</f>
        <v>31975</v>
      </c>
      <c r="AC170" s="141">
        <f>'enter luc data here'!BU36</f>
        <v>22290</v>
      </c>
      <c r="AD170" s="142">
        <f>'enter luc data here'!BV36</f>
        <v>23873</v>
      </c>
      <c r="AE170" s="148">
        <f t="shared" si="78"/>
        <v>26046</v>
      </c>
      <c r="AF170" s="149">
        <f t="shared" si="79"/>
        <v>2999.514016192179</v>
      </c>
    </row>
    <row r="171" spans="1:32" s="10" customFormat="1" x14ac:dyDescent="0.2">
      <c r="A171" s="10">
        <f>Setup!B68</f>
        <v>10000</v>
      </c>
      <c r="B171" s="10">
        <f>Setup!C68</f>
        <v>111</v>
      </c>
      <c r="C171" s="109">
        <f>'enter luc data here'!BT48</f>
        <v>0.71</v>
      </c>
      <c r="D171" s="109">
        <f>'enter luc data here'!BU48</f>
        <v>0.93</v>
      </c>
      <c r="E171" s="110">
        <f>'enter luc data here'!BV48</f>
        <v>0.6</v>
      </c>
      <c r="F171" s="109">
        <f t="shared" si="71"/>
        <v>0.7466666666666667</v>
      </c>
      <c r="G171" s="110">
        <f t="shared" si="72"/>
        <v>9.7010881405701466E-2</v>
      </c>
      <c r="H171" s="101">
        <f t="shared" si="87"/>
        <v>3.2272727272727271</v>
      </c>
      <c r="I171" s="102">
        <f t="shared" si="88"/>
        <v>4.2272727272727275</v>
      </c>
      <c r="J171" s="103">
        <f t="shared" si="89"/>
        <v>2.7272727272727271</v>
      </c>
      <c r="K171" s="102">
        <f t="shared" si="90"/>
        <v>3.393939393939394</v>
      </c>
      <c r="L171" s="103">
        <f t="shared" si="91"/>
        <v>0.44095855184409805</v>
      </c>
      <c r="M171" s="44">
        <f t="shared" si="80"/>
        <v>0.26063829787234039</v>
      </c>
      <c r="N171" s="44">
        <f t="shared" si="81"/>
        <v>0.37765957446808512</v>
      </c>
      <c r="O171" s="45">
        <f t="shared" si="82"/>
        <v>0.20212765957446807</v>
      </c>
      <c r="P171" s="44">
        <f t="shared" si="83"/>
        <v>0.28014184397163122</v>
      </c>
      <c r="Q171" s="45">
        <f t="shared" si="84"/>
        <v>5.160153266260719E-2</v>
      </c>
      <c r="R171" s="64">
        <f>'enter cytotox data here'!BT26</f>
        <v>0</v>
      </c>
      <c r="S171" s="64">
        <f>'enter cytotox data here'!BU26</f>
        <v>0</v>
      </c>
      <c r="T171" s="65">
        <f>'enter cytotox data here'!BV26</f>
        <v>0</v>
      </c>
      <c r="U171" s="78">
        <f t="shared" si="85"/>
        <v>0</v>
      </c>
      <c r="V171" s="79">
        <f t="shared" si="86"/>
        <v>0</v>
      </c>
      <c r="W171" s="54">
        <f t="shared" si="73"/>
        <v>2.290289417115798E-2</v>
      </c>
      <c r="X171" s="54">
        <f t="shared" si="74"/>
        <v>2.290289417115798E-2</v>
      </c>
      <c r="Y171" s="123">
        <f t="shared" si="75"/>
        <v>2.290289417115798E-2</v>
      </c>
      <c r="Z171" s="127">
        <f t="shared" si="76"/>
        <v>2.290289417115798E-2</v>
      </c>
      <c r="AA171" s="127">
        <f t="shared" si="77"/>
        <v>0</v>
      </c>
      <c r="AB171" s="143">
        <f>'enter luc data here'!BT37</f>
        <v>42569</v>
      </c>
      <c r="AC171" s="143">
        <f>'enter luc data here'!BU37</f>
        <v>30756</v>
      </c>
      <c r="AD171" s="144">
        <f>'enter luc data here'!BV37</f>
        <v>12462</v>
      </c>
      <c r="AE171" s="143">
        <f t="shared" si="78"/>
        <v>28595.666666666668</v>
      </c>
      <c r="AF171" s="151">
        <f t="shared" si="79"/>
        <v>8758.0085699382071</v>
      </c>
    </row>
    <row r="172" spans="1:32" x14ac:dyDescent="0.2">
      <c r="A172">
        <f>Setup!D61</f>
        <v>3</v>
      </c>
      <c r="B172">
        <f>Setup!E61</f>
        <v>222</v>
      </c>
      <c r="C172" s="106">
        <f>'enter luc data here'!BW41</f>
        <v>0.21</v>
      </c>
      <c r="D172" s="106">
        <f>'enter luc data here'!BX41</f>
        <v>0.06</v>
      </c>
      <c r="E172" s="108">
        <f>'enter luc data here'!BY41</f>
        <v>0.1</v>
      </c>
      <c r="F172" s="106">
        <f t="shared" si="71"/>
        <v>0.12333333333333334</v>
      </c>
      <c r="G172" s="108">
        <f t="shared" si="72"/>
        <v>4.4845413490245699E-2</v>
      </c>
      <c r="H172" s="96">
        <f t="shared" si="87"/>
        <v>0.95454545454545447</v>
      </c>
      <c r="I172" s="96">
        <f t="shared" si="88"/>
        <v>0.27272727272727271</v>
      </c>
      <c r="J172" s="97">
        <f t="shared" si="89"/>
        <v>0.45454545454545459</v>
      </c>
      <c r="K172" s="96">
        <f t="shared" si="90"/>
        <v>0.56060606060606055</v>
      </c>
      <c r="L172" s="97">
        <f t="shared" si="91"/>
        <v>0.20384278859202598</v>
      </c>
      <c r="M172" s="42">
        <f t="shared" si="80"/>
        <v>-5.319148936170217E-3</v>
      </c>
      <c r="N172" s="42">
        <f t="shared" si="81"/>
        <v>-8.5106382978723402E-2</v>
      </c>
      <c r="O172" s="43">
        <f t="shared" si="82"/>
        <v>-6.3829787234042548E-2</v>
      </c>
      <c r="P172" s="42">
        <f t="shared" si="83"/>
        <v>-5.1418439716312055E-2</v>
      </c>
      <c r="Q172" s="43">
        <f t="shared" si="84"/>
        <v>2.3853943345875379E-2</v>
      </c>
      <c r="R172" s="66">
        <f>'enter cytotox data here'!BW19</f>
        <v>0</v>
      </c>
      <c r="S172" s="67">
        <f>'enter cytotox data here'!BX19</f>
        <v>0</v>
      </c>
      <c r="T172" s="68">
        <f>'enter cytotox data here'!BY19</f>
        <v>0</v>
      </c>
      <c r="U172" s="76">
        <f t="shared" si="85"/>
        <v>0</v>
      </c>
      <c r="V172" s="77">
        <f t="shared" si="86"/>
        <v>0</v>
      </c>
      <c r="W172" s="55">
        <f t="shared" si="73"/>
        <v>2.290289417115798E-2</v>
      </c>
      <c r="X172" s="53">
        <f t="shared" si="74"/>
        <v>2.290289417115798E-2</v>
      </c>
      <c r="Y172" s="122">
        <f t="shared" si="75"/>
        <v>2.290289417115798E-2</v>
      </c>
      <c r="Z172" s="126">
        <f t="shared" si="76"/>
        <v>2.290289417115798E-2</v>
      </c>
      <c r="AA172" s="126">
        <f t="shared" si="77"/>
        <v>0</v>
      </c>
      <c r="AB172" s="141">
        <f>'enter luc data here'!BW30</f>
        <v>28284</v>
      </c>
      <c r="AC172" s="141">
        <f>'enter luc data here'!BX30</f>
        <v>151480</v>
      </c>
      <c r="AD172" s="142">
        <f>'enter luc data here'!BY30</f>
        <v>39119</v>
      </c>
      <c r="AE172" s="148">
        <f t="shared" si="78"/>
        <v>72961</v>
      </c>
      <c r="AF172" s="149">
        <f t="shared" si="79"/>
        <v>39383.898262276343</v>
      </c>
    </row>
    <row r="173" spans="1:32" x14ac:dyDescent="0.2">
      <c r="A173">
        <f>Setup!D62</f>
        <v>10</v>
      </c>
      <c r="B173">
        <f>Setup!E62</f>
        <v>222</v>
      </c>
      <c r="C173" s="106">
        <f>'enter luc data here'!BW42</f>
        <v>0.24</v>
      </c>
      <c r="D173" s="106">
        <f>'enter luc data here'!BX42</f>
        <v>0.27</v>
      </c>
      <c r="E173" s="108">
        <f>'enter luc data here'!BY42</f>
        <v>0.23</v>
      </c>
      <c r="F173" s="106">
        <f t="shared" si="71"/>
        <v>0.24666666666666667</v>
      </c>
      <c r="G173" s="108">
        <f t="shared" si="72"/>
        <v>1.2018504251546635E-2</v>
      </c>
      <c r="H173" s="96">
        <f t="shared" si="87"/>
        <v>1.0909090909090908</v>
      </c>
      <c r="I173" s="96">
        <f t="shared" si="88"/>
        <v>1.2272727272727273</v>
      </c>
      <c r="J173" s="97">
        <f t="shared" si="89"/>
        <v>1.0454545454545454</v>
      </c>
      <c r="K173" s="96">
        <f t="shared" si="90"/>
        <v>1.1212121212121213</v>
      </c>
      <c r="L173" s="97">
        <f t="shared" si="91"/>
        <v>5.4629564779757445E-2</v>
      </c>
      <c r="M173" s="42">
        <f t="shared" si="80"/>
        <v>1.063829787234042E-2</v>
      </c>
      <c r="N173" s="42">
        <f t="shared" si="81"/>
        <v>2.6595744680851071E-2</v>
      </c>
      <c r="O173" s="43">
        <f t="shared" si="82"/>
        <v>5.319148936170217E-3</v>
      </c>
      <c r="P173" s="42">
        <f t="shared" si="83"/>
        <v>1.4184397163120569E-2</v>
      </c>
      <c r="Q173" s="43">
        <f t="shared" si="84"/>
        <v>6.3928214103971467E-3</v>
      </c>
      <c r="R173" s="62">
        <f>'enter cytotox data here'!BW20</f>
        <v>0</v>
      </c>
      <c r="S173" s="62">
        <f>'enter cytotox data here'!BX20</f>
        <v>0</v>
      </c>
      <c r="T173" s="63">
        <f>'enter cytotox data here'!BY20</f>
        <v>0</v>
      </c>
      <c r="U173" s="76">
        <f t="shared" si="85"/>
        <v>0</v>
      </c>
      <c r="V173" s="77">
        <f t="shared" si="86"/>
        <v>0</v>
      </c>
      <c r="W173" s="55">
        <f t="shared" si="73"/>
        <v>2.290289417115798E-2</v>
      </c>
      <c r="X173" s="53">
        <f t="shared" si="74"/>
        <v>2.290289417115798E-2</v>
      </c>
      <c r="Y173" s="122">
        <f t="shared" si="75"/>
        <v>2.290289417115798E-2</v>
      </c>
      <c r="Z173" s="126">
        <f t="shared" si="76"/>
        <v>2.290289417115798E-2</v>
      </c>
      <c r="AA173" s="126">
        <f t="shared" si="77"/>
        <v>0</v>
      </c>
      <c r="AB173" s="141">
        <f>'enter luc data here'!BW31</f>
        <v>20449</v>
      </c>
      <c r="AC173" s="141">
        <f>'enter luc data here'!BX31</f>
        <v>39773</v>
      </c>
      <c r="AD173" s="142">
        <f>'enter luc data here'!BY31</f>
        <v>28953</v>
      </c>
      <c r="AE173" s="148">
        <f t="shared" si="78"/>
        <v>29725</v>
      </c>
      <c r="AF173" s="149">
        <f t="shared" si="79"/>
        <v>5591.6971782575401</v>
      </c>
    </row>
    <row r="174" spans="1:32" x14ac:dyDescent="0.2">
      <c r="A174">
        <f>Setup!D63</f>
        <v>30</v>
      </c>
      <c r="B174">
        <f>Setup!E63</f>
        <v>222</v>
      </c>
      <c r="C174" s="106">
        <f>'enter luc data here'!BW43</f>
        <v>0.28999999999999998</v>
      </c>
      <c r="D174" s="106">
        <f>'enter luc data here'!BX43</f>
        <v>0.31</v>
      </c>
      <c r="E174" s="108">
        <f>'enter luc data here'!BY43</f>
        <v>0.15</v>
      </c>
      <c r="F174" s="106">
        <f t="shared" si="71"/>
        <v>0.25</v>
      </c>
      <c r="G174" s="108">
        <f t="shared" si="72"/>
        <v>5.0332229568471658E-2</v>
      </c>
      <c r="H174" s="96">
        <f t="shared" si="87"/>
        <v>1.3181818181818181</v>
      </c>
      <c r="I174" s="96">
        <f t="shared" si="88"/>
        <v>1.4090909090909092</v>
      </c>
      <c r="J174" s="97">
        <f t="shared" si="89"/>
        <v>0.68181818181818177</v>
      </c>
      <c r="K174" s="96">
        <f t="shared" si="90"/>
        <v>1.1363636363636365</v>
      </c>
      <c r="L174" s="97">
        <f t="shared" si="91"/>
        <v>0.22878286167487116</v>
      </c>
      <c r="M174" s="42">
        <f t="shared" si="80"/>
        <v>3.7234042553191474E-2</v>
      </c>
      <c r="N174" s="42">
        <f t="shared" si="81"/>
        <v>4.7872340425531908E-2</v>
      </c>
      <c r="O174" s="43">
        <f t="shared" si="82"/>
        <v>-3.7234042553191488E-2</v>
      </c>
      <c r="P174" s="42">
        <f t="shared" si="83"/>
        <v>1.5957446808510634E-2</v>
      </c>
      <c r="Q174" s="43">
        <f t="shared" si="84"/>
        <v>2.6772462536421095E-2</v>
      </c>
      <c r="R174" s="62">
        <f>'enter cytotox data here'!BW21</f>
        <v>0</v>
      </c>
      <c r="S174" s="62">
        <f>'enter cytotox data here'!BX21</f>
        <v>0</v>
      </c>
      <c r="T174" s="63">
        <f>'enter cytotox data here'!BY21</f>
        <v>0</v>
      </c>
      <c r="U174" s="76">
        <f t="shared" si="85"/>
        <v>0</v>
      </c>
      <c r="V174" s="77">
        <f t="shared" si="86"/>
        <v>0</v>
      </c>
      <c r="W174" s="53">
        <f t="shared" si="73"/>
        <v>2.290289417115798E-2</v>
      </c>
      <c r="X174" s="53">
        <f t="shared" si="74"/>
        <v>2.290289417115798E-2</v>
      </c>
      <c r="Y174" s="122">
        <f t="shared" si="75"/>
        <v>2.290289417115798E-2</v>
      </c>
      <c r="Z174" s="126">
        <f t="shared" si="76"/>
        <v>2.290289417115798E-2</v>
      </c>
      <c r="AA174" s="126">
        <f t="shared" si="77"/>
        <v>0</v>
      </c>
      <c r="AB174" s="141">
        <f>'enter luc data here'!BW32</f>
        <v>30942</v>
      </c>
      <c r="AC174" s="141">
        <f>'enter luc data here'!BX32</f>
        <v>27367</v>
      </c>
      <c r="AD174" s="142">
        <f>'enter luc data here'!BY32</f>
        <v>23805</v>
      </c>
      <c r="AE174" s="148">
        <f t="shared" si="78"/>
        <v>27371.333333333332</v>
      </c>
      <c r="AF174" s="149">
        <f t="shared" si="79"/>
        <v>2060.2755748793456</v>
      </c>
    </row>
    <row r="175" spans="1:32" x14ac:dyDescent="0.2">
      <c r="A175">
        <f>Setup!D64</f>
        <v>100</v>
      </c>
      <c r="B175">
        <f>Setup!E64</f>
        <v>222</v>
      </c>
      <c r="C175" s="106">
        <f>'enter luc data here'!BW44</f>
        <v>0.2</v>
      </c>
      <c r="D175" s="106">
        <f>'enter luc data here'!BX44</f>
        <v>0.21</v>
      </c>
      <c r="E175" s="108">
        <f>'enter luc data here'!BY44</f>
        <v>0.11</v>
      </c>
      <c r="F175" s="106">
        <f t="shared" si="71"/>
        <v>0.17333333333333334</v>
      </c>
      <c r="G175" s="108">
        <f t="shared" si="72"/>
        <v>3.1797973380564851E-2</v>
      </c>
      <c r="H175" s="96">
        <f t="shared" si="87"/>
        <v>0.90909090909090917</v>
      </c>
      <c r="I175" s="96">
        <f t="shared" si="88"/>
        <v>0.95454545454545447</v>
      </c>
      <c r="J175" s="97">
        <f t="shared" si="89"/>
        <v>0.5</v>
      </c>
      <c r="K175" s="96">
        <f t="shared" si="90"/>
        <v>0.78787878787878796</v>
      </c>
      <c r="L175" s="97">
        <f t="shared" si="91"/>
        <v>0.14453624263893092</v>
      </c>
      <c r="M175" s="42">
        <f t="shared" si="80"/>
        <v>-1.063829787234042E-2</v>
      </c>
      <c r="N175" s="42">
        <f t="shared" si="81"/>
        <v>-5.319148936170217E-3</v>
      </c>
      <c r="O175" s="43">
        <f t="shared" si="82"/>
        <v>-5.8510638297872335E-2</v>
      </c>
      <c r="P175" s="42">
        <f t="shared" si="83"/>
        <v>-2.4822695035460991E-2</v>
      </c>
      <c r="Q175" s="43">
        <f t="shared" si="84"/>
        <v>1.6913815627960026E-2</v>
      </c>
      <c r="R175" s="62">
        <f>'enter cytotox data here'!BW22</f>
        <v>0</v>
      </c>
      <c r="S175" s="62">
        <f>'enter cytotox data here'!BX22</f>
        <v>0</v>
      </c>
      <c r="T175" s="63">
        <f>'enter cytotox data here'!BY22</f>
        <v>0</v>
      </c>
      <c r="U175" s="76">
        <f t="shared" si="85"/>
        <v>0</v>
      </c>
      <c r="V175" s="77">
        <f t="shared" si="86"/>
        <v>0</v>
      </c>
      <c r="W175" s="53">
        <f t="shared" si="73"/>
        <v>2.290289417115798E-2</v>
      </c>
      <c r="X175" s="53">
        <f t="shared" si="74"/>
        <v>2.290289417115798E-2</v>
      </c>
      <c r="Y175" s="122">
        <f t="shared" si="75"/>
        <v>2.290289417115798E-2</v>
      </c>
      <c r="Z175" s="126">
        <f t="shared" si="76"/>
        <v>2.290289417115798E-2</v>
      </c>
      <c r="AA175" s="126">
        <f t="shared" si="77"/>
        <v>0</v>
      </c>
      <c r="AB175" s="141">
        <f>'enter luc data here'!BW33</f>
        <v>38424</v>
      </c>
      <c r="AC175" s="141">
        <f>'enter luc data here'!BX33</f>
        <v>21135</v>
      </c>
      <c r="AD175" s="142">
        <f>'enter luc data here'!BY33</f>
        <v>23129</v>
      </c>
      <c r="AE175" s="148">
        <f t="shared" si="78"/>
        <v>27562.666666666668</v>
      </c>
      <c r="AF175" s="149">
        <f t="shared" si="79"/>
        <v>5461.0875087090262</v>
      </c>
    </row>
    <row r="176" spans="1:32" x14ac:dyDescent="0.2">
      <c r="A176">
        <f>Setup!D65</f>
        <v>300</v>
      </c>
      <c r="B176">
        <f>Setup!E65</f>
        <v>222</v>
      </c>
      <c r="C176" s="106">
        <f>'enter luc data here'!BW45</f>
        <v>0.15</v>
      </c>
      <c r="D176" s="106">
        <f>'enter luc data here'!BX45</f>
        <v>0.2</v>
      </c>
      <c r="E176" s="108">
        <f>'enter luc data here'!BY45</f>
        <v>0.06</v>
      </c>
      <c r="F176" s="106">
        <f t="shared" si="71"/>
        <v>0.13666666666666666</v>
      </c>
      <c r="G176" s="108">
        <f t="shared" si="72"/>
        <v>4.0960685758148395E-2</v>
      </c>
      <c r="H176" s="96">
        <f t="shared" si="87"/>
        <v>0.68181818181818177</v>
      </c>
      <c r="I176" s="96">
        <f t="shared" si="88"/>
        <v>0.90909090909090917</v>
      </c>
      <c r="J176" s="97">
        <f t="shared" si="89"/>
        <v>0.27272727272727271</v>
      </c>
      <c r="K176" s="96">
        <f t="shared" si="90"/>
        <v>0.62121212121212122</v>
      </c>
      <c r="L176" s="97">
        <f t="shared" si="91"/>
        <v>0.18618493526431079</v>
      </c>
      <c r="M176" s="42">
        <f t="shared" si="80"/>
        <v>-3.7234042553191488E-2</v>
      </c>
      <c r="N176" s="42">
        <f t="shared" si="81"/>
        <v>-1.063829787234042E-2</v>
      </c>
      <c r="O176" s="43">
        <f t="shared" si="82"/>
        <v>-8.5106382978723402E-2</v>
      </c>
      <c r="P176" s="42">
        <f t="shared" si="83"/>
        <v>-4.4326241134751775E-2</v>
      </c>
      <c r="Q176" s="43">
        <f t="shared" si="84"/>
        <v>2.1787598807525725E-2</v>
      </c>
      <c r="R176" s="62">
        <f>'enter cytotox data here'!BW23</f>
        <v>0</v>
      </c>
      <c r="S176" s="62">
        <f>'enter cytotox data here'!BX23</f>
        <v>0</v>
      </c>
      <c r="T176" s="63">
        <f>'enter cytotox data here'!BY23</f>
        <v>0</v>
      </c>
      <c r="U176" s="76">
        <f t="shared" si="85"/>
        <v>0</v>
      </c>
      <c r="V176" s="77">
        <f t="shared" si="86"/>
        <v>0</v>
      </c>
      <c r="W176" s="53">
        <f t="shared" si="73"/>
        <v>2.290289417115798E-2</v>
      </c>
      <c r="X176" s="53">
        <f t="shared" si="74"/>
        <v>2.290289417115798E-2</v>
      </c>
      <c r="Y176" s="122">
        <f t="shared" si="75"/>
        <v>2.290289417115798E-2</v>
      </c>
      <c r="Z176" s="126">
        <f t="shared" si="76"/>
        <v>2.290289417115798E-2</v>
      </c>
      <c r="AA176" s="126">
        <f t="shared" si="77"/>
        <v>0</v>
      </c>
      <c r="AB176" s="141">
        <f>'enter luc data here'!BW34</f>
        <v>40126</v>
      </c>
      <c r="AC176" s="141">
        <f>'enter luc data here'!BX34</f>
        <v>25092</v>
      </c>
      <c r="AD176" s="142">
        <f>'enter luc data here'!BY34</f>
        <v>41461</v>
      </c>
      <c r="AE176" s="148">
        <f t="shared" si="78"/>
        <v>35559.666666666664</v>
      </c>
      <c r="AF176" s="149">
        <f t="shared" si="79"/>
        <v>5248.0024877195974</v>
      </c>
    </row>
    <row r="177" spans="1:32" x14ac:dyDescent="0.2">
      <c r="A177">
        <f>Setup!D66</f>
        <v>1000</v>
      </c>
      <c r="B177">
        <f>Setup!E66</f>
        <v>222</v>
      </c>
      <c r="C177" s="106">
        <f>'enter luc data here'!BW46</f>
        <v>0.12</v>
      </c>
      <c r="D177" s="106">
        <f>'enter luc data here'!BX46</f>
        <v>0.28000000000000003</v>
      </c>
      <c r="E177" s="108">
        <f>'enter luc data here'!BY46</f>
        <v>0.17</v>
      </c>
      <c r="F177" s="106">
        <f t="shared" si="71"/>
        <v>0.19000000000000003</v>
      </c>
      <c r="G177" s="108">
        <f t="shared" si="72"/>
        <v>4.725815626252608E-2</v>
      </c>
      <c r="H177" s="96">
        <f t="shared" si="87"/>
        <v>0.54545454545454541</v>
      </c>
      <c r="I177" s="96">
        <f t="shared" si="88"/>
        <v>1.2727272727272729</v>
      </c>
      <c r="J177" s="97">
        <f t="shared" si="89"/>
        <v>0.77272727272727282</v>
      </c>
      <c r="K177" s="96">
        <f t="shared" si="90"/>
        <v>0.86363636363636376</v>
      </c>
      <c r="L177" s="97">
        <f t="shared" si="91"/>
        <v>0.21480980119330043</v>
      </c>
      <c r="M177" s="42">
        <f t="shared" si="80"/>
        <v>-5.3191489361702128E-2</v>
      </c>
      <c r="N177" s="42">
        <f t="shared" si="81"/>
        <v>3.1914893617021288E-2</v>
      </c>
      <c r="O177" s="43">
        <f t="shared" si="82"/>
        <v>-2.6595744680851057E-2</v>
      </c>
      <c r="P177" s="42">
        <f t="shared" si="83"/>
        <v>-1.5957446808510634E-2</v>
      </c>
      <c r="Q177" s="43">
        <f t="shared" si="84"/>
        <v>2.5137317160918136E-2</v>
      </c>
      <c r="R177" s="62">
        <f>'enter cytotox data here'!BW24</f>
        <v>0</v>
      </c>
      <c r="S177" s="62">
        <f>'enter cytotox data here'!BX24</f>
        <v>0</v>
      </c>
      <c r="T177" s="63">
        <f>'enter cytotox data here'!BY24</f>
        <v>0</v>
      </c>
      <c r="U177" s="76">
        <f t="shared" si="85"/>
        <v>0</v>
      </c>
      <c r="V177" s="77">
        <f t="shared" si="86"/>
        <v>0</v>
      </c>
      <c r="W177" s="53">
        <f t="shared" si="73"/>
        <v>2.290289417115798E-2</v>
      </c>
      <c r="X177" s="53">
        <f t="shared" si="74"/>
        <v>2.290289417115798E-2</v>
      </c>
      <c r="Y177" s="122">
        <f t="shared" si="75"/>
        <v>2.290289417115798E-2</v>
      </c>
      <c r="Z177" s="126">
        <f t="shared" si="76"/>
        <v>2.290289417115798E-2</v>
      </c>
      <c r="AA177" s="126">
        <f t="shared" si="77"/>
        <v>0</v>
      </c>
      <c r="AB177" s="141">
        <f>'enter luc data here'!BW35</f>
        <v>89609</v>
      </c>
      <c r="AC177" s="141">
        <f>'enter luc data here'!BX35</f>
        <v>27958</v>
      </c>
      <c r="AD177" s="142">
        <f>'enter luc data here'!BY35</f>
        <v>30683</v>
      </c>
      <c r="AE177" s="148">
        <f t="shared" si="78"/>
        <v>49416.666666666664</v>
      </c>
      <c r="AF177" s="149">
        <f t="shared" si="79"/>
        <v>20111.556796473462</v>
      </c>
    </row>
    <row r="178" spans="1:32" x14ac:dyDescent="0.2">
      <c r="A178">
        <f>Setup!D67</f>
        <v>3000</v>
      </c>
      <c r="B178">
        <f>Setup!E67</f>
        <v>222</v>
      </c>
      <c r="C178" s="106">
        <f>'enter luc data here'!BW47</f>
        <v>0.25</v>
      </c>
      <c r="D178" s="106">
        <f>'enter luc data here'!BX47</f>
        <v>0.22</v>
      </c>
      <c r="E178" s="108">
        <f>'enter luc data here'!BY47</f>
        <v>0.21</v>
      </c>
      <c r="F178" s="106">
        <f t="shared" si="71"/>
        <v>0.22666666666666666</v>
      </c>
      <c r="G178" s="108">
        <f t="shared" si="72"/>
        <v>1.2018504251546634E-2</v>
      </c>
      <c r="H178" s="96">
        <f t="shared" si="87"/>
        <v>1.1363636363636365</v>
      </c>
      <c r="I178" s="96">
        <f t="shared" si="88"/>
        <v>1</v>
      </c>
      <c r="J178" s="97">
        <f t="shared" si="89"/>
        <v>0.95454545454545447</v>
      </c>
      <c r="K178" s="96">
        <f t="shared" si="90"/>
        <v>1.0303030303030305</v>
      </c>
      <c r="L178" s="97">
        <f t="shared" si="91"/>
        <v>5.4629564779757465E-2</v>
      </c>
      <c r="M178" s="42">
        <f t="shared" si="80"/>
        <v>1.5957446808510637E-2</v>
      </c>
      <c r="N178" s="42">
        <f t="shared" si="81"/>
        <v>0</v>
      </c>
      <c r="O178" s="43">
        <f t="shared" si="82"/>
        <v>-5.319148936170217E-3</v>
      </c>
      <c r="P178" s="42">
        <f t="shared" si="83"/>
        <v>3.54609929078014E-3</v>
      </c>
      <c r="Q178" s="43">
        <f t="shared" si="84"/>
        <v>6.392821410397145E-3</v>
      </c>
      <c r="R178" s="62">
        <f>'enter cytotox data here'!BW25</f>
        <v>0</v>
      </c>
      <c r="S178" s="62">
        <f>'enter cytotox data here'!BX25</f>
        <v>0</v>
      </c>
      <c r="T178" s="63">
        <f>'enter cytotox data here'!BY25</f>
        <v>0</v>
      </c>
      <c r="U178" s="76">
        <f t="shared" si="85"/>
        <v>0</v>
      </c>
      <c r="V178" s="77">
        <f t="shared" si="86"/>
        <v>0</v>
      </c>
      <c r="W178" s="53">
        <f t="shared" si="73"/>
        <v>2.290289417115798E-2</v>
      </c>
      <c r="X178" s="53">
        <f t="shared" si="74"/>
        <v>2.290289417115798E-2</v>
      </c>
      <c r="Y178" s="122">
        <f t="shared" si="75"/>
        <v>2.290289417115798E-2</v>
      </c>
      <c r="Z178" s="126">
        <f t="shared" si="76"/>
        <v>2.290289417115798E-2</v>
      </c>
      <c r="AA178" s="126">
        <f t="shared" si="77"/>
        <v>0</v>
      </c>
      <c r="AB178" s="141">
        <f>'enter luc data here'!BW36</f>
        <v>22239</v>
      </c>
      <c r="AC178" s="141">
        <f>'enter luc data here'!BX36</f>
        <v>23286</v>
      </c>
      <c r="AD178" s="142">
        <f>'enter luc data here'!BY36</f>
        <v>18033</v>
      </c>
      <c r="AE178" s="148">
        <f t="shared" si="78"/>
        <v>21186</v>
      </c>
      <c r="AF178" s="149">
        <f t="shared" si="79"/>
        <v>1605.2112010573562</v>
      </c>
    </row>
    <row r="179" spans="1:32" s="10" customFormat="1" x14ac:dyDescent="0.2">
      <c r="A179" s="10">
        <f>Setup!D68</f>
        <v>10000</v>
      </c>
      <c r="B179" s="10">
        <f>Setup!E68</f>
        <v>222</v>
      </c>
      <c r="C179" s="109">
        <f>'enter luc data here'!BW48</f>
        <v>0.59</v>
      </c>
      <c r="D179" s="109">
        <f>'enter luc data here'!BX48</f>
        <v>0.42</v>
      </c>
      <c r="E179" s="110">
        <f>'enter luc data here'!BY48</f>
        <v>0.24</v>
      </c>
      <c r="F179" s="109">
        <f t="shared" si="71"/>
        <v>0.41666666666666669</v>
      </c>
      <c r="G179" s="110">
        <f t="shared" si="72"/>
        <v>0.10105004260816072</v>
      </c>
      <c r="H179" s="101">
        <f t="shared" si="87"/>
        <v>2.6818181818181817</v>
      </c>
      <c r="I179" s="102">
        <f t="shared" si="88"/>
        <v>1.9090909090909089</v>
      </c>
      <c r="J179" s="103">
        <f t="shared" si="89"/>
        <v>1.0909090909090908</v>
      </c>
      <c r="K179" s="102">
        <f t="shared" si="90"/>
        <v>1.8939393939393938</v>
      </c>
      <c r="L179" s="103">
        <f t="shared" si="91"/>
        <v>0.45931837549163962</v>
      </c>
      <c r="M179" s="44">
        <f t="shared" si="80"/>
        <v>0.19680851063829785</v>
      </c>
      <c r="N179" s="44">
        <f t="shared" si="81"/>
        <v>0.10638297872340424</v>
      </c>
      <c r="O179" s="45">
        <f t="shared" si="82"/>
        <v>1.063829787234042E-2</v>
      </c>
      <c r="P179" s="44">
        <f t="shared" si="83"/>
        <v>0.10460992907801418</v>
      </c>
      <c r="Q179" s="45">
        <f t="shared" si="84"/>
        <v>5.3750022663915313E-2</v>
      </c>
      <c r="R179" s="64">
        <f>'enter cytotox data here'!BW26</f>
        <v>0</v>
      </c>
      <c r="S179" s="64">
        <f>'enter cytotox data here'!BX26</f>
        <v>0</v>
      </c>
      <c r="T179" s="65">
        <f>'enter cytotox data here'!BY26</f>
        <v>0</v>
      </c>
      <c r="U179" s="78">
        <f t="shared" si="85"/>
        <v>0</v>
      </c>
      <c r="V179" s="79">
        <f t="shared" si="86"/>
        <v>0</v>
      </c>
      <c r="W179" s="54">
        <f t="shared" si="73"/>
        <v>2.290289417115798E-2</v>
      </c>
      <c r="X179" s="54">
        <f t="shared" si="74"/>
        <v>2.290289417115798E-2</v>
      </c>
      <c r="Y179" s="123">
        <f t="shared" si="75"/>
        <v>2.290289417115798E-2</v>
      </c>
      <c r="Z179" s="127">
        <f t="shared" si="76"/>
        <v>2.290289417115798E-2</v>
      </c>
      <c r="AA179" s="127">
        <f t="shared" si="77"/>
        <v>0</v>
      </c>
      <c r="AB179" s="143">
        <f>'enter luc data here'!BW37</f>
        <v>25907</v>
      </c>
      <c r="AC179" s="143">
        <f>'enter luc data here'!BX37</f>
        <v>21864</v>
      </c>
      <c r="AD179" s="144">
        <f>'enter luc data here'!BY37</f>
        <v>34423</v>
      </c>
      <c r="AE179" s="143">
        <f t="shared" si="78"/>
        <v>27398</v>
      </c>
      <c r="AF179" s="151">
        <f t="shared" si="79"/>
        <v>3701.3254833009937</v>
      </c>
    </row>
    <row r="180" spans="1:32" x14ac:dyDescent="0.2">
      <c r="A180">
        <f>Setup!F61</f>
        <v>3</v>
      </c>
      <c r="B180">
        <f>Setup!G61</f>
        <v>333</v>
      </c>
      <c r="C180" s="106">
        <f>'enter luc data here'!BZ41</f>
        <v>0.12</v>
      </c>
      <c r="D180" s="106">
        <f>'enter luc data here'!CA41</f>
        <v>0.28000000000000003</v>
      </c>
      <c r="E180" s="108">
        <f>'enter luc data here'!CB41</f>
        <v>0.21</v>
      </c>
      <c r="F180" s="106">
        <f t="shared" si="71"/>
        <v>0.20333333333333334</v>
      </c>
      <c r="G180" s="108">
        <f t="shared" si="72"/>
        <v>4.6308146631499347E-2</v>
      </c>
      <c r="H180" s="96">
        <f t="shared" si="87"/>
        <v>0.54545454545454541</v>
      </c>
      <c r="I180" s="96">
        <f t="shared" si="88"/>
        <v>1.2727272727272729</v>
      </c>
      <c r="J180" s="97">
        <f t="shared" si="89"/>
        <v>0.95454545454545447</v>
      </c>
      <c r="K180" s="96">
        <f t="shared" si="90"/>
        <v>0.92424242424242431</v>
      </c>
      <c r="L180" s="97">
        <f t="shared" si="91"/>
        <v>0.2104915755977243</v>
      </c>
      <c r="M180" s="42">
        <f t="shared" ref="M180:M195" si="92">(C180-$F$4)/($N$1-$F$4)</f>
        <v>-5.3191489361702128E-2</v>
      </c>
      <c r="N180" s="42">
        <f t="shared" ref="N180:N195" si="93">(D180-$F$4)/($N$1-$F$4)</f>
        <v>3.1914893617021288E-2</v>
      </c>
      <c r="O180" s="43">
        <f t="shared" ref="O180:O195" si="94">(E180-$F$4)/($N$1-$F$4)</f>
        <v>-5.319148936170217E-3</v>
      </c>
      <c r="P180" s="42">
        <f t="shared" ref="P180:P195" si="95">AVERAGE(M180:O180)</f>
        <v>-8.8652482269503518E-3</v>
      </c>
      <c r="Q180" s="43">
        <f t="shared" ref="Q180:Q195" si="96">STDEV(M180:O180)/SQRT(3)</f>
        <v>2.4631992889095403E-2</v>
      </c>
      <c r="R180" s="66">
        <f>'enter cytotox data here'!BZ19</f>
        <v>0</v>
      </c>
      <c r="S180" s="67">
        <f>'enter cytotox data here'!CA19</f>
        <v>0</v>
      </c>
      <c r="T180" s="68">
        <f>'enter cytotox data here'!CB19</f>
        <v>0</v>
      </c>
      <c r="U180" s="76">
        <f t="shared" ref="U180:U195" si="97">AVERAGE(R180:T180)</f>
        <v>0</v>
      </c>
      <c r="V180" s="77">
        <f t="shared" ref="V180:V195" si="98">STDEV(R180:T180)/SQRT(3)</f>
        <v>0</v>
      </c>
      <c r="W180" s="55">
        <f t="shared" si="73"/>
        <v>2.290289417115798E-2</v>
      </c>
      <c r="X180" s="53">
        <f t="shared" si="74"/>
        <v>2.290289417115798E-2</v>
      </c>
      <c r="Y180" s="122">
        <f t="shared" si="75"/>
        <v>2.290289417115798E-2</v>
      </c>
      <c r="Z180" s="126">
        <f t="shared" si="76"/>
        <v>2.290289417115798E-2</v>
      </c>
      <c r="AA180" s="126">
        <f t="shared" si="77"/>
        <v>0</v>
      </c>
      <c r="AB180" s="141">
        <f>'enter luc data here'!BZ30</f>
        <v>38406</v>
      </c>
      <c r="AC180" s="141">
        <f>'enter luc data here'!CA30</f>
        <v>14298</v>
      </c>
      <c r="AD180" s="142">
        <f>'enter luc data here'!CB30</f>
        <v>37228</v>
      </c>
      <c r="AE180" s="148">
        <f t="shared" si="78"/>
        <v>29977.333333333332</v>
      </c>
      <c r="AF180" s="149">
        <f t="shared" si="79"/>
        <v>7847.0385355099261</v>
      </c>
    </row>
    <row r="181" spans="1:32" x14ac:dyDescent="0.2">
      <c r="A181">
        <f>Setup!F62</f>
        <v>10</v>
      </c>
      <c r="B181">
        <f>Setup!G62</f>
        <v>333</v>
      </c>
      <c r="C181" s="106">
        <f>'enter luc data here'!BZ42</f>
        <v>0.37</v>
      </c>
      <c r="D181" s="106">
        <f>'enter luc data here'!CA42</f>
        <v>0.27</v>
      </c>
      <c r="E181" s="108">
        <f>'enter luc data here'!CB42</f>
        <v>0.32</v>
      </c>
      <c r="F181" s="106">
        <f t="shared" si="71"/>
        <v>0.32</v>
      </c>
      <c r="G181" s="108">
        <f t="shared" si="72"/>
        <v>2.8867513459481305E-2</v>
      </c>
      <c r="H181" s="96">
        <f t="shared" si="87"/>
        <v>1.6818181818181819</v>
      </c>
      <c r="I181" s="96">
        <f t="shared" si="88"/>
        <v>1.2272727272727273</v>
      </c>
      <c r="J181" s="97">
        <f t="shared" si="89"/>
        <v>1.4545454545454546</v>
      </c>
      <c r="K181" s="96">
        <f t="shared" si="90"/>
        <v>1.4545454545454544</v>
      </c>
      <c r="L181" s="97">
        <f t="shared" si="91"/>
        <v>0.13121597027037035</v>
      </c>
      <c r="M181" s="42">
        <f t="shared" si="92"/>
        <v>7.9787234042553182E-2</v>
      </c>
      <c r="N181" s="42">
        <f t="shared" si="93"/>
        <v>2.6595744680851071E-2</v>
      </c>
      <c r="O181" s="43">
        <f t="shared" si="94"/>
        <v>5.3191489361702128E-2</v>
      </c>
      <c r="P181" s="42">
        <f t="shared" si="95"/>
        <v>5.3191489361702128E-2</v>
      </c>
      <c r="Q181" s="43">
        <f t="shared" si="96"/>
        <v>1.5355060350787906E-2</v>
      </c>
      <c r="R181" s="62">
        <f>'enter cytotox data here'!BZ20</f>
        <v>0</v>
      </c>
      <c r="S181" s="62">
        <f>'enter cytotox data here'!CA20</f>
        <v>0</v>
      </c>
      <c r="T181" s="63">
        <f>'enter cytotox data here'!CB20</f>
        <v>0</v>
      </c>
      <c r="U181" s="76">
        <f t="shared" si="97"/>
        <v>0</v>
      </c>
      <c r="V181" s="77">
        <f t="shared" si="98"/>
        <v>0</v>
      </c>
      <c r="W181" s="55">
        <f t="shared" si="73"/>
        <v>2.290289417115798E-2</v>
      </c>
      <c r="X181" s="53">
        <f t="shared" si="74"/>
        <v>2.290289417115798E-2</v>
      </c>
      <c r="Y181" s="122">
        <f t="shared" si="75"/>
        <v>2.290289417115798E-2</v>
      </c>
      <c r="Z181" s="126">
        <f t="shared" si="76"/>
        <v>2.290289417115798E-2</v>
      </c>
      <c r="AA181" s="126">
        <f t="shared" si="77"/>
        <v>0</v>
      </c>
      <c r="AB181" s="141">
        <f>'enter luc data here'!BZ31</f>
        <v>26784</v>
      </c>
      <c r="AC181" s="141">
        <f>'enter luc data here'!CA31</f>
        <v>33511</v>
      </c>
      <c r="AD181" s="142">
        <f>'enter luc data here'!CB31</f>
        <v>17005</v>
      </c>
      <c r="AE181" s="148">
        <f t="shared" si="78"/>
        <v>25766.666666666668</v>
      </c>
      <c r="AF181" s="149">
        <f t="shared" si="79"/>
        <v>4791.9458237523713</v>
      </c>
    </row>
    <row r="182" spans="1:32" x14ac:dyDescent="0.2">
      <c r="A182">
        <f>Setup!F63</f>
        <v>30</v>
      </c>
      <c r="B182">
        <f>Setup!G63</f>
        <v>333</v>
      </c>
      <c r="C182" s="106">
        <f>'enter luc data here'!BZ43</f>
        <v>0.12</v>
      </c>
      <c r="D182" s="106">
        <f>'enter luc data here'!CA43</f>
        <v>0.22</v>
      </c>
      <c r="E182" s="108">
        <f>'enter luc data here'!CB43</f>
        <v>0.15</v>
      </c>
      <c r="F182" s="106">
        <f t="shared" si="71"/>
        <v>0.16333333333333333</v>
      </c>
      <c r="G182" s="108">
        <f t="shared" si="72"/>
        <v>2.9627314724385269E-2</v>
      </c>
      <c r="H182" s="96">
        <f t="shared" si="87"/>
        <v>0.54545454545454541</v>
      </c>
      <c r="I182" s="96">
        <f t="shared" si="88"/>
        <v>1</v>
      </c>
      <c r="J182" s="97">
        <f t="shared" si="89"/>
        <v>0.68181818181818177</v>
      </c>
      <c r="K182" s="96">
        <f t="shared" si="90"/>
        <v>0.74242424242424232</v>
      </c>
      <c r="L182" s="97">
        <f t="shared" si="91"/>
        <v>0.1346696123835697</v>
      </c>
      <c r="M182" s="42">
        <f t="shared" si="92"/>
        <v>-5.3191489361702128E-2</v>
      </c>
      <c r="N182" s="42">
        <f t="shared" si="93"/>
        <v>0</v>
      </c>
      <c r="O182" s="43">
        <f t="shared" si="94"/>
        <v>-3.7234042553191488E-2</v>
      </c>
      <c r="P182" s="42">
        <f t="shared" si="95"/>
        <v>-3.0141843971631204E-2</v>
      </c>
      <c r="Q182" s="43">
        <f t="shared" si="96"/>
        <v>1.5759209959779415E-2</v>
      </c>
      <c r="R182" s="62">
        <f>'enter cytotox data here'!BZ21</f>
        <v>0</v>
      </c>
      <c r="S182" s="62">
        <f>'enter cytotox data here'!CA21</f>
        <v>0</v>
      </c>
      <c r="T182" s="63">
        <f>'enter cytotox data here'!CB21</f>
        <v>0</v>
      </c>
      <c r="U182" s="76">
        <f t="shared" si="97"/>
        <v>0</v>
      </c>
      <c r="V182" s="77">
        <f t="shared" si="98"/>
        <v>0</v>
      </c>
      <c r="W182" s="53">
        <f t="shared" si="73"/>
        <v>2.290289417115798E-2</v>
      </c>
      <c r="X182" s="53">
        <f t="shared" si="74"/>
        <v>2.290289417115798E-2</v>
      </c>
      <c r="Y182" s="122">
        <f t="shared" si="75"/>
        <v>2.290289417115798E-2</v>
      </c>
      <c r="Z182" s="126">
        <f t="shared" si="76"/>
        <v>2.290289417115798E-2</v>
      </c>
      <c r="AA182" s="126">
        <f t="shared" si="77"/>
        <v>0</v>
      </c>
      <c r="AB182" s="141">
        <f>'enter luc data here'!BZ32</f>
        <v>26267</v>
      </c>
      <c r="AC182" s="141">
        <f>'enter luc data here'!CA32</f>
        <v>31499</v>
      </c>
      <c r="AD182" s="142">
        <f>'enter luc data here'!CB32</f>
        <v>29782</v>
      </c>
      <c r="AE182" s="148">
        <f t="shared" si="78"/>
        <v>29182.666666666668</v>
      </c>
      <c r="AF182" s="149">
        <f t="shared" si="79"/>
        <v>1539.789632096252</v>
      </c>
    </row>
    <row r="183" spans="1:32" x14ac:dyDescent="0.2">
      <c r="A183">
        <f>Setup!F64</f>
        <v>100</v>
      </c>
      <c r="B183">
        <f>Setup!G64</f>
        <v>333</v>
      </c>
      <c r="C183" s="106">
        <f>'enter luc data here'!BZ44</f>
        <v>7.0000000000000007E-2</v>
      </c>
      <c r="D183" s="106">
        <f>'enter luc data here'!CA44</f>
        <v>0.1</v>
      </c>
      <c r="E183" s="108">
        <f>'enter luc data here'!CB44</f>
        <v>0.3</v>
      </c>
      <c r="F183" s="106">
        <f t="shared" si="71"/>
        <v>0.15666666666666665</v>
      </c>
      <c r="G183" s="108">
        <f t="shared" si="72"/>
        <v>7.2188026092359053E-2</v>
      </c>
      <c r="H183" s="96">
        <f t="shared" si="87"/>
        <v>0.31818181818181823</v>
      </c>
      <c r="I183" s="96">
        <f t="shared" si="88"/>
        <v>0.45454545454545459</v>
      </c>
      <c r="J183" s="97">
        <f t="shared" si="89"/>
        <v>1.3636363636363635</v>
      </c>
      <c r="K183" s="96">
        <f t="shared" si="90"/>
        <v>0.71212121212121204</v>
      </c>
      <c r="L183" s="97">
        <f t="shared" si="91"/>
        <v>0.32812739132890478</v>
      </c>
      <c r="M183" s="42">
        <f t="shared" si="92"/>
        <v>-7.9787234042553182E-2</v>
      </c>
      <c r="N183" s="42">
        <f t="shared" si="93"/>
        <v>-6.3829787234042548E-2</v>
      </c>
      <c r="O183" s="43">
        <f t="shared" si="94"/>
        <v>4.2553191489361694E-2</v>
      </c>
      <c r="P183" s="42">
        <f t="shared" si="95"/>
        <v>-3.3687943262411348E-2</v>
      </c>
      <c r="Q183" s="43">
        <f t="shared" si="96"/>
        <v>3.839788621933992E-2</v>
      </c>
      <c r="R183" s="62">
        <f>'enter cytotox data here'!BZ22</f>
        <v>0</v>
      </c>
      <c r="S183" s="62">
        <f>'enter cytotox data here'!CA22</f>
        <v>0</v>
      </c>
      <c r="T183" s="63">
        <f>'enter cytotox data here'!CB22</f>
        <v>0</v>
      </c>
      <c r="U183" s="76">
        <f t="shared" si="97"/>
        <v>0</v>
      </c>
      <c r="V183" s="77">
        <f t="shared" si="98"/>
        <v>0</v>
      </c>
      <c r="W183" s="53">
        <f t="shared" si="73"/>
        <v>2.290289417115798E-2</v>
      </c>
      <c r="X183" s="53">
        <f t="shared" si="74"/>
        <v>2.290289417115798E-2</v>
      </c>
      <c r="Y183" s="122">
        <f t="shared" si="75"/>
        <v>2.290289417115798E-2</v>
      </c>
      <c r="Z183" s="126">
        <f t="shared" si="76"/>
        <v>2.290289417115798E-2</v>
      </c>
      <c r="AA183" s="126">
        <f t="shared" si="77"/>
        <v>0</v>
      </c>
      <c r="AB183" s="141">
        <f>'enter luc data here'!BZ33</f>
        <v>34079</v>
      </c>
      <c r="AC183" s="141">
        <f>'enter luc data here'!CA33</f>
        <v>46705</v>
      </c>
      <c r="AD183" s="142">
        <f>'enter luc data here'!CB33</f>
        <v>23433</v>
      </c>
      <c r="AE183" s="148">
        <f t="shared" si="78"/>
        <v>34739</v>
      </c>
      <c r="AF183" s="149">
        <f t="shared" si="79"/>
        <v>6726.1478822081617</v>
      </c>
    </row>
    <row r="184" spans="1:32" x14ac:dyDescent="0.2">
      <c r="A184">
        <f>Setup!F65</f>
        <v>300</v>
      </c>
      <c r="B184">
        <f>Setup!G65</f>
        <v>333</v>
      </c>
      <c r="C184" s="106">
        <f>'enter luc data here'!BZ45</f>
        <v>0.04</v>
      </c>
      <c r="D184" s="106">
        <f>'enter luc data here'!CA45</f>
        <v>0.51</v>
      </c>
      <c r="E184" s="108">
        <f>'enter luc data here'!CB45</f>
        <v>0.17</v>
      </c>
      <c r="F184" s="106">
        <f t="shared" si="71"/>
        <v>0.24000000000000002</v>
      </c>
      <c r="G184" s="108">
        <f t="shared" si="72"/>
        <v>0.140118997046558</v>
      </c>
      <c r="H184" s="96">
        <f t="shared" si="87"/>
        <v>0.18181818181818182</v>
      </c>
      <c r="I184" s="96">
        <f t="shared" si="88"/>
        <v>2.3181818181818183</v>
      </c>
      <c r="J184" s="97">
        <f t="shared" si="89"/>
        <v>0.77272727272727282</v>
      </c>
      <c r="K184" s="96">
        <f t="shared" si="90"/>
        <v>1.0909090909090911</v>
      </c>
      <c r="L184" s="97">
        <f t="shared" si="91"/>
        <v>0.63690453202980923</v>
      </c>
      <c r="M184" s="42">
        <f t="shared" si="92"/>
        <v>-9.5744680851063815E-2</v>
      </c>
      <c r="N184" s="42">
        <f t="shared" si="93"/>
        <v>0.15425531914893617</v>
      </c>
      <c r="O184" s="43">
        <f t="shared" si="94"/>
        <v>-2.6595744680851057E-2</v>
      </c>
      <c r="P184" s="42">
        <f t="shared" si="95"/>
        <v>1.0638297872340432E-2</v>
      </c>
      <c r="Q184" s="43">
        <f t="shared" si="96"/>
        <v>7.4531381407743624E-2</v>
      </c>
      <c r="R184" s="62">
        <f>'enter cytotox data here'!BZ23</f>
        <v>0</v>
      </c>
      <c r="S184" s="62">
        <f>'enter cytotox data here'!CA23</f>
        <v>0</v>
      </c>
      <c r="T184" s="63">
        <f>'enter cytotox data here'!CB23</f>
        <v>0</v>
      </c>
      <c r="U184" s="76">
        <f t="shared" si="97"/>
        <v>0</v>
      </c>
      <c r="V184" s="77">
        <f t="shared" si="98"/>
        <v>0</v>
      </c>
      <c r="W184" s="53">
        <f t="shared" si="73"/>
        <v>2.290289417115798E-2</v>
      </c>
      <c r="X184" s="53">
        <f t="shared" si="74"/>
        <v>2.290289417115798E-2</v>
      </c>
      <c r="Y184" s="122">
        <f t="shared" si="75"/>
        <v>2.290289417115798E-2</v>
      </c>
      <c r="Z184" s="126">
        <f t="shared" si="76"/>
        <v>2.290289417115798E-2</v>
      </c>
      <c r="AA184" s="126">
        <f t="shared" si="77"/>
        <v>0</v>
      </c>
      <c r="AB184" s="141">
        <f>'enter luc data here'!BZ34</f>
        <v>68895</v>
      </c>
      <c r="AC184" s="141">
        <f>'enter luc data here'!CA34</f>
        <v>15899</v>
      </c>
      <c r="AD184" s="142">
        <f>'enter luc data here'!CB34</f>
        <v>40910</v>
      </c>
      <c r="AE184" s="148">
        <f t="shared" si="78"/>
        <v>41901.333333333336</v>
      </c>
      <c r="AF184" s="149">
        <f t="shared" si="79"/>
        <v>15306.654983299841</v>
      </c>
    </row>
    <row r="185" spans="1:32" x14ac:dyDescent="0.2">
      <c r="A185">
        <f>Setup!F66</f>
        <v>1000</v>
      </c>
      <c r="B185">
        <f>Setup!G66</f>
        <v>333</v>
      </c>
      <c r="C185" s="106">
        <f>'enter luc data here'!BZ46</f>
        <v>0.17</v>
      </c>
      <c r="D185" s="106">
        <f>'enter luc data here'!CA46</f>
        <v>0.22</v>
      </c>
      <c r="E185" s="108">
        <f>'enter luc data here'!CB46</f>
        <v>0.33</v>
      </c>
      <c r="F185" s="106">
        <f t="shared" si="71"/>
        <v>0.24</v>
      </c>
      <c r="G185" s="108">
        <f t="shared" si="72"/>
        <v>4.7258156262526177E-2</v>
      </c>
      <c r="H185" s="96">
        <f t="shared" si="87"/>
        <v>0.77272727272727282</v>
      </c>
      <c r="I185" s="96">
        <f t="shared" si="88"/>
        <v>1</v>
      </c>
      <c r="J185" s="97">
        <f t="shared" si="89"/>
        <v>1.5</v>
      </c>
      <c r="K185" s="96">
        <f t="shared" si="90"/>
        <v>1.0909090909090911</v>
      </c>
      <c r="L185" s="97">
        <f t="shared" si="91"/>
        <v>0.21480980119330026</v>
      </c>
      <c r="M185" s="42">
        <f t="shared" si="92"/>
        <v>-2.6595744680851057E-2</v>
      </c>
      <c r="N185" s="42">
        <f t="shared" si="93"/>
        <v>0</v>
      </c>
      <c r="O185" s="43">
        <f t="shared" si="94"/>
        <v>5.8510638297872342E-2</v>
      </c>
      <c r="P185" s="42">
        <f t="shared" si="95"/>
        <v>1.0638297872340427E-2</v>
      </c>
      <c r="Q185" s="43">
        <f t="shared" si="96"/>
        <v>2.5137317160918132E-2</v>
      </c>
      <c r="R185" s="62">
        <f>'enter cytotox data here'!BZ24</f>
        <v>0</v>
      </c>
      <c r="S185" s="62">
        <f>'enter cytotox data here'!CA24</f>
        <v>0</v>
      </c>
      <c r="T185" s="63">
        <f>'enter cytotox data here'!CB24</f>
        <v>0</v>
      </c>
      <c r="U185" s="76">
        <f t="shared" si="97"/>
        <v>0</v>
      </c>
      <c r="V185" s="77">
        <f t="shared" si="98"/>
        <v>0</v>
      </c>
      <c r="W185" s="53">
        <f t="shared" si="73"/>
        <v>2.290289417115798E-2</v>
      </c>
      <c r="X185" s="53">
        <f t="shared" si="74"/>
        <v>2.290289417115798E-2</v>
      </c>
      <c r="Y185" s="122">
        <f t="shared" si="75"/>
        <v>2.290289417115798E-2</v>
      </c>
      <c r="Z185" s="126">
        <f t="shared" si="76"/>
        <v>2.290289417115798E-2</v>
      </c>
      <c r="AA185" s="126">
        <f t="shared" si="77"/>
        <v>0</v>
      </c>
      <c r="AB185" s="141">
        <f>'enter luc data here'!BZ35</f>
        <v>18363</v>
      </c>
      <c r="AC185" s="141">
        <f>'enter luc data here'!CA35</f>
        <v>22254</v>
      </c>
      <c r="AD185" s="142">
        <f>'enter luc data here'!CB35</f>
        <v>23988</v>
      </c>
      <c r="AE185" s="148">
        <f t="shared" si="78"/>
        <v>21535</v>
      </c>
      <c r="AF185" s="149">
        <f t="shared" si="79"/>
        <v>1663.1172538338963</v>
      </c>
    </row>
    <row r="186" spans="1:32" x14ac:dyDescent="0.2">
      <c r="A186">
        <f>Setup!F67</f>
        <v>3000</v>
      </c>
      <c r="B186">
        <f>Setup!G67</f>
        <v>333</v>
      </c>
      <c r="C186" s="106">
        <f>'enter luc data here'!BZ47</f>
        <v>0.26</v>
      </c>
      <c r="D186" s="106">
        <f>'enter luc data here'!CA47</f>
        <v>0.16</v>
      </c>
      <c r="E186" s="108">
        <f>'enter luc data here'!CB47</f>
        <v>0.16</v>
      </c>
      <c r="F186" s="106">
        <f t="shared" si="71"/>
        <v>0.19333333333333336</v>
      </c>
      <c r="G186" s="108">
        <f t="shared" si="72"/>
        <v>3.333333333333327E-2</v>
      </c>
      <c r="H186" s="96">
        <f t="shared" si="87"/>
        <v>1.1818181818181819</v>
      </c>
      <c r="I186" s="96">
        <f t="shared" si="88"/>
        <v>0.72727272727272729</v>
      </c>
      <c r="J186" s="97">
        <f t="shared" si="89"/>
        <v>0.72727272727272729</v>
      </c>
      <c r="K186" s="96">
        <f t="shared" si="90"/>
        <v>0.8787878787878789</v>
      </c>
      <c r="L186" s="97">
        <f t="shared" si="91"/>
        <v>0.15151515151515144</v>
      </c>
      <c r="M186" s="42">
        <f t="shared" si="92"/>
        <v>2.1276595744680854E-2</v>
      </c>
      <c r="N186" s="42">
        <f t="shared" si="93"/>
        <v>-3.1914893617021274E-2</v>
      </c>
      <c r="O186" s="43">
        <f t="shared" si="94"/>
        <v>-3.1914893617021274E-2</v>
      </c>
      <c r="P186" s="42">
        <f t="shared" si="95"/>
        <v>-1.4184397163120565E-2</v>
      </c>
      <c r="Q186" s="43">
        <f t="shared" si="96"/>
        <v>1.7730496453900711E-2</v>
      </c>
      <c r="R186" s="62">
        <f>'enter cytotox data here'!BZ25</f>
        <v>0</v>
      </c>
      <c r="S186" s="62">
        <f>'enter cytotox data here'!CA25</f>
        <v>0</v>
      </c>
      <c r="T186" s="63">
        <f>'enter cytotox data here'!CB25</f>
        <v>0</v>
      </c>
      <c r="U186" s="76">
        <f t="shared" si="97"/>
        <v>0</v>
      </c>
      <c r="V186" s="77">
        <f t="shared" si="98"/>
        <v>0</v>
      </c>
      <c r="W186" s="53">
        <f t="shared" si="73"/>
        <v>2.290289417115798E-2</v>
      </c>
      <c r="X186" s="53">
        <f t="shared" si="74"/>
        <v>2.290289417115798E-2</v>
      </c>
      <c r="Y186" s="122">
        <f t="shared" si="75"/>
        <v>2.290289417115798E-2</v>
      </c>
      <c r="Z186" s="126">
        <f t="shared" si="76"/>
        <v>2.290289417115798E-2</v>
      </c>
      <c r="AA186" s="126">
        <f t="shared" si="77"/>
        <v>0</v>
      </c>
      <c r="AB186" s="141">
        <f>'enter luc data here'!BZ36</f>
        <v>22268</v>
      </c>
      <c r="AC186" s="141">
        <f>'enter luc data here'!CA36</f>
        <v>43968</v>
      </c>
      <c r="AD186" s="142">
        <f>'enter luc data here'!CB36</f>
        <v>47195</v>
      </c>
      <c r="AE186" s="148">
        <f t="shared" si="78"/>
        <v>37810.333333333336</v>
      </c>
      <c r="AF186" s="149">
        <f t="shared" si="79"/>
        <v>7826.8017379031926</v>
      </c>
    </row>
    <row r="187" spans="1:32" s="10" customFormat="1" x14ac:dyDescent="0.2">
      <c r="A187" s="10">
        <f>Setup!F68</f>
        <v>10000</v>
      </c>
      <c r="B187" s="10">
        <f>Setup!G68</f>
        <v>333</v>
      </c>
      <c r="C187" s="109">
        <f>'enter luc data here'!BZ48</f>
        <v>0.27</v>
      </c>
      <c r="D187" s="109">
        <f>'enter luc data here'!CA48</f>
        <v>0.24</v>
      </c>
      <c r="E187" s="110">
        <f>'enter luc data here'!CB48</f>
        <v>0.11</v>
      </c>
      <c r="F187" s="109">
        <f t="shared" si="71"/>
        <v>0.20666666666666667</v>
      </c>
      <c r="G187" s="110">
        <f t="shared" si="72"/>
        <v>4.9103066208854101E-2</v>
      </c>
      <c r="H187" s="101">
        <f t="shared" si="87"/>
        <v>1.2272727272727273</v>
      </c>
      <c r="I187" s="102">
        <f t="shared" si="88"/>
        <v>1.0909090909090908</v>
      </c>
      <c r="J187" s="103">
        <f t="shared" si="89"/>
        <v>0.5</v>
      </c>
      <c r="K187" s="102">
        <f t="shared" si="90"/>
        <v>0.93939393939393945</v>
      </c>
      <c r="L187" s="103">
        <f t="shared" si="91"/>
        <v>0.22319575549479123</v>
      </c>
      <c r="M187" s="44">
        <f t="shared" si="92"/>
        <v>2.6595744680851071E-2</v>
      </c>
      <c r="N187" s="44">
        <f t="shared" si="93"/>
        <v>1.063829787234042E-2</v>
      </c>
      <c r="O187" s="45">
        <f t="shared" si="94"/>
        <v>-5.8510638297872335E-2</v>
      </c>
      <c r="P187" s="44">
        <f t="shared" si="95"/>
        <v>-7.0921985815602826E-3</v>
      </c>
      <c r="Q187" s="45">
        <f t="shared" si="96"/>
        <v>2.6118652238752191E-2</v>
      </c>
      <c r="R187" s="64">
        <f>'enter cytotox data here'!BZ26</f>
        <v>0</v>
      </c>
      <c r="S187" s="64">
        <f>'enter cytotox data here'!CA26</f>
        <v>0</v>
      </c>
      <c r="T187" s="65">
        <f>'enter cytotox data here'!CB26</f>
        <v>0</v>
      </c>
      <c r="U187" s="78">
        <f t="shared" si="97"/>
        <v>0</v>
      </c>
      <c r="V187" s="79">
        <f t="shared" si="98"/>
        <v>0</v>
      </c>
      <c r="W187" s="54">
        <f t="shared" si="73"/>
        <v>2.290289417115798E-2</v>
      </c>
      <c r="X187" s="54">
        <f t="shared" si="74"/>
        <v>2.290289417115798E-2</v>
      </c>
      <c r="Y187" s="123">
        <f t="shared" si="75"/>
        <v>2.290289417115798E-2</v>
      </c>
      <c r="Z187" s="127">
        <f t="shared" si="76"/>
        <v>2.290289417115798E-2</v>
      </c>
      <c r="AA187" s="127">
        <f t="shared" si="77"/>
        <v>0</v>
      </c>
      <c r="AB187" s="143">
        <f>'enter luc data here'!BZ37</f>
        <v>65428</v>
      </c>
      <c r="AC187" s="143">
        <f>'enter luc data here'!CA37</f>
        <v>74899</v>
      </c>
      <c r="AD187" s="144">
        <f>'enter luc data here'!CB37</f>
        <v>54793</v>
      </c>
      <c r="AE187" s="143">
        <f t="shared" si="78"/>
        <v>65040</v>
      </c>
      <c r="AF187" s="151">
        <f t="shared" si="79"/>
        <v>5807.3435407249672</v>
      </c>
    </row>
    <row r="188" spans="1:32" x14ac:dyDescent="0.2">
      <c r="A188">
        <f>Setup!H61</f>
        <v>0.3</v>
      </c>
      <c r="B188" t="str">
        <f>Setup!I61</f>
        <v>DPN</v>
      </c>
      <c r="C188" s="106">
        <f>'enter luc data here'!CC41</f>
        <v>0.18</v>
      </c>
      <c r="D188" s="106">
        <f>'enter luc data here'!CD41</f>
        <v>0.11</v>
      </c>
      <c r="E188" s="108">
        <f>'enter luc data here'!CE41</f>
        <v>0.13</v>
      </c>
      <c r="F188" s="106">
        <f t="shared" si="71"/>
        <v>0.13999999999999999</v>
      </c>
      <c r="G188" s="108">
        <f t="shared" si="72"/>
        <v>2.0816659994661348E-2</v>
      </c>
      <c r="H188" s="96">
        <f t="shared" si="87"/>
        <v>0.81818181818181812</v>
      </c>
      <c r="I188" s="96">
        <f t="shared" si="88"/>
        <v>0.5</v>
      </c>
      <c r="J188" s="97">
        <f t="shared" si="89"/>
        <v>0.59090909090909094</v>
      </c>
      <c r="K188" s="96">
        <f t="shared" si="90"/>
        <v>0.63636363636363635</v>
      </c>
      <c r="L188" s="97">
        <f t="shared" si="91"/>
        <v>9.4621181793914877E-2</v>
      </c>
      <c r="M188" s="42">
        <f t="shared" si="92"/>
        <v>-2.1276595744680854E-2</v>
      </c>
      <c r="N188" s="42">
        <f t="shared" si="93"/>
        <v>-5.8510638297872335E-2</v>
      </c>
      <c r="O188" s="43">
        <f t="shared" si="94"/>
        <v>-4.7872340425531908E-2</v>
      </c>
      <c r="P188" s="42">
        <f t="shared" si="95"/>
        <v>-4.2553191489361701E-2</v>
      </c>
      <c r="Q188" s="43">
        <f t="shared" si="96"/>
        <v>1.1072691486521971E-2</v>
      </c>
      <c r="R188" s="66">
        <f>'enter cytotox data here'!CC19</f>
        <v>0</v>
      </c>
      <c r="S188" s="67">
        <f>'enter cytotox data here'!CD19</f>
        <v>0</v>
      </c>
      <c r="T188" s="68">
        <f>'enter cytotox data here'!CE19</f>
        <v>0</v>
      </c>
      <c r="U188" s="76">
        <f t="shared" si="97"/>
        <v>0</v>
      </c>
      <c r="V188" s="77">
        <f t="shared" si="98"/>
        <v>0</v>
      </c>
      <c r="W188" s="55">
        <f t="shared" si="73"/>
        <v>2.290289417115798E-2</v>
      </c>
      <c r="X188" s="53">
        <f t="shared" si="74"/>
        <v>2.290289417115798E-2</v>
      </c>
      <c r="Y188" s="122">
        <f t="shared" si="75"/>
        <v>2.290289417115798E-2</v>
      </c>
      <c r="Z188" s="126">
        <f t="shared" si="76"/>
        <v>2.290289417115798E-2</v>
      </c>
      <c r="AA188" s="126">
        <f t="shared" si="77"/>
        <v>0</v>
      </c>
      <c r="AB188" s="141">
        <f>'enter luc data here'!CC30</f>
        <v>19111</v>
      </c>
      <c r="AC188" s="141">
        <f>'enter luc data here'!CD30</f>
        <v>49466</v>
      </c>
      <c r="AD188" s="142">
        <f>'enter luc data here'!CE30</f>
        <v>63200</v>
      </c>
      <c r="AE188" s="148">
        <f t="shared" si="78"/>
        <v>43925.666666666664</v>
      </c>
      <c r="AF188" s="149">
        <f t="shared" si="79"/>
        <v>13025.378437667157</v>
      </c>
    </row>
    <row r="189" spans="1:32" x14ac:dyDescent="0.2">
      <c r="A189">
        <f>Setup!H62</f>
        <v>1</v>
      </c>
      <c r="B189" t="str">
        <f>Setup!I62</f>
        <v>DPN</v>
      </c>
      <c r="C189" s="106">
        <f>'enter luc data here'!CC42</f>
        <v>0.32</v>
      </c>
      <c r="D189" s="106">
        <f>'enter luc data here'!CD42</f>
        <v>0.21</v>
      </c>
      <c r="E189" s="108">
        <f>'enter luc data here'!CE42</f>
        <v>1</v>
      </c>
      <c r="F189" s="106">
        <f t="shared" si="71"/>
        <v>0.51</v>
      </c>
      <c r="G189" s="108">
        <f t="shared" si="72"/>
        <v>0.24704925284917045</v>
      </c>
      <c r="H189" s="96">
        <f t="shared" si="87"/>
        <v>1.4545454545454546</v>
      </c>
      <c r="I189" s="96">
        <f t="shared" si="88"/>
        <v>0.95454545454545447</v>
      </c>
      <c r="J189" s="97">
        <f t="shared" si="89"/>
        <v>4.5454545454545459</v>
      </c>
      <c r="K189" s="96">
        <f t="shared" si="90"/>
        <v>2.3181818181818183</v>
      </c>
      <c r="L189" s="97">
        <f t="shared" si="91"/>
        <v>1.1229511493144113</v>
      </c>
      <c r="M189" s="42">
        <f t="shared" si="92"/>
        <v>5.3191489361702128E-2</v>
      </c>
      <c r="N189" s="42">
        <f t="shared" si="93"/>
        <v>-5.319148936170217E-3</v>
      </c>
      <c r="O189" s="43">
        <f t="shared" si="94"/>
        <v>0.41489361702127658</v>
      </c>
      <c r="P189" s="42">
        <f t="shared" si="95"/>
        <v>0.15425531914893617</v>
      </c>
      <c r="Q189" s="43">
        <f t="shared" si="96"/>
        <v>0.13140917704743107</v>
      </c>
      <c r="R189" s="62">
        <f>'enter cytotox data here'!CC20</f>
        <v>0</v>
      </c>
      <c r="S189" s="62">
        <f>'enter cytotox data here'!CD20</f>
        <v>0</v>
      </c>
      <c r="T189" s="63">
        <f>'enter cytotox data here'!CE20</f>
        <v>0</v>
      </c>
      <c r="U189" s="76">
        <f t="shared" si="97"/>
        <v>0</v>
      </c>
      <c r="V189" s="77">
        <f t="shared" si="98"/>
        <v>0</v>
      </c>
      <c r="W189" s="55">
        <f t="shared" si="73"/>
        <v>2.290289417115798E-2</v>
      </c>
      <c r="X189" s="53">
        <f t="shared" si="74"/>
        <v>2.290289417115798E-2</v>
      </c>
      <c r="Y189" s="122">
        <f t="shared" si="75"/>
        <v>2.290289417115798E-2</v>
      </c>
      <c r="Z189" s="126">
        <f t="shared" si="76"/>
        <v>2.290289417115798E-2</v>
      </c>
      <c r="AA189" s="126">
        <f t="shared" si="77"/>
        <v>0</v>
      </c>
      <c r="AB189" s="141">
        <f>'enter luc data here'!CC31</f>
        <v>39559</v>
      </c>
      <c r="AC189" s="141">
        <f>'enter luc data here'!CD31</f>
        <v>34756</v>
      </c>
      <c r="AD189" s="142">
        <f>'enter luc data here'!CE31</f>
        <v>26561</v>
      </c>
      <c r="AE189" s="148">
        <f t="shared" si="78"/>
        <v>33625.333333333336</v>
      </c>
      <c r="AF189" s="149">
        <f t="shared" si="79"/>
        <v>3794.5489996982628</v>
      </c>
    </row>
    <row r="190" spans="1:32" x14ac:dyDescent="0.2">
      <c r="A190">
        <f>Setup!H63</f>
        <v>3</v>
      </c>
      <c r="B190" t="str">
        <f>Setup!I63</f>
        <v>DPN</v>
      </c>
      <c r="C190" s="106">
        <f>'enter luc data here'!CC43</f>
        <v>0.17</v>
      </c>
      <c r="D190" s="106">
        <f>'enter luc data here'!CD43</f>
        <v>0.09</v>
      </c>
      <c r="E190" s="108">
        <f>'enter luc data here'!CE43</f>
        <v>0.39</v>
      </c>
      <c r="F190" s="106">
        <f t="shared" si="71"/>
        <v>0.21666666666666667</v>
      </c>
      <c r="G190" s="108">
        <f t="shared" si="72"/>
        <v>8.9690826980491412E-2</v>
      </c>
      <c r="H190" s="96">
        <f t="shared" si="87"/>
        <v>0.77272727272727282</v>
      </c>
      <c r="I190" s="96">
        <f t="shared" si="88"/>
        <v>0.40909090909090906</v>
      </c>
      <c r="J190" s="97">
        <f t="shared" si="89"/>
        <v>1.7727272727272727</v>
      </c>
      <c r="K190" s="96">
        <f t="shared" si="90"/>
        <v>0.98484848484848486</v>
      </c>
      <c r="L190" s="97">
        <f t="shared" si="91"/>
        <v>0.40768557718405185</v>
      </c>
      <c r="M190" s="42">
        <f t="shared" si="92"/>
        <v>-2.6595744680851057E-2</v>
      </c>
      <c r="N190" s="42">
        <f t="shared" si="93"/>
        <v>-6.9148936170212769E-2</v>
      </c>
      <c r="O190" s="43">
        <f t="shared" si="94"/>
        <v>9.0425531914893623E-2</v>
      </c>
      <c r="P190" s="42">
        <f t="shared" si="95"/>
        <v>-1.7730496453900689E-3</v>
      </c>
      <c r="Q190" s="43">
        <f t="shared" si="96"/>
        <v>4.7707886691750752E-2</v>
      </c>
      <c r="R190" s="62">
        <f>'enter cytotox data here'!CC21</f>
        <v>0</v>
      </c>
      <c r="S190" s="62">
        <f>'enter cytotox data here'!CD21</f>
        <v>0</v>
      </c>
      <c r="T190" s="63">
        <f>'enter cytotox data here'!CE21</f>
        <v>0</v>
      </c>
      <c r="U190" s="76">
        <f t="shared" si="97"/>
        <v>0</v>
      </c>
      <c r="V190" s="77">
        <f t="shared" si="98"/>
        <v>0</v>
      </c>
      <c r="W190" s="53">
        <f t="shared" si="73"/>
        <v>2.290289417115798E-2</v>
      </c>
      <c r="X190" s="53">
        <f t="shared" si="74"/>
        <v>2.290289417115798E-2</v>
      </c>
      <c r="Y190" s="122">
        <f t="shared" si="75"/>
        <v>2.290289417115798E-2</v>
      </c>
      <c r="Z190" s="126">
        <f t="shared" si="76"/>
        <v>2.290289417115798E-2</v>
      </c>
      <c r="AA190" s="126">
        <f t="shared" si="77"/>
        <v>0</v>
      </c>
      <c r="AB190" s="141">
        <f>'enter luc data here'!CC32</f>
        <v>31007</v>
      </c>
      <c r="AC190" s="141">
        <f>'enter luc data here'!CD32</f>
        <v>62547</v>
      </c>
      <c r="AD190" s="142">
        <f>'enter luc data here'!CE32</f>
        <v>21658</v>
      </c>
      <c r="AE190" s="148">
        <f t="shared" si="78"/>
        <v>38404</v>
      </c>
      <c r="AF190" s="149">
        <f t="shared" si="79"/>
        <v>12369.509381270276</v>
      </c>
    </row>
    <row r="191" spans="1:32" x14ac:dyDescent="0.2">
      <c r="A191">
        <f>Setup!H64</f>
        <v>10</v>
      </c>
      <c r="B191" t="str">
        <f>Setup!I64</f>
        <v>DPN</v>
      </c>
      <c r="C191" s="106">
        <f>'enter luc data here'!CC44</f>
        <v>0.21</v>
      </c>
      <c r="D191" s="106">
        <f>'enter luc data here'!CD44</f>
        <v>0.3</v>
      </c>
      <c r="E191" s="108">
        <f>'enter luc data here'!CE44</f>
        <v>0.16</v>
      </c>
      <c r="F191" s="106">
        <f t="shared" si="71"/>
        <v>0.22333333333333336</v>
      </c>
      <c r="G191" s="108">
        <f t="shared" si="72"/>
        <v>4.0960685758148305E-2</v>
      </c>
      <c r="H191" s="96">
        <f t="shared" si="87"/>
        <v>0.95454545454545447</v>
      </c>
      <c r="I191" s="96">
        <f t="shared" si="88"/>
        <v>1.3636363636363635</v>
      </c>
      <c r="J191" s="97">
        <f t="shared" si="89"/>
        <v>0.72727272727272729</v>
      </c>
      <c r="K191" s="96">
        <f t="shared" si="90"/>
        <v>1.0151515151515149</v>
      </c>
      <c r="L191" s="97">
        <f t="shared" si="91"/>
        <v>0.1861849352643111</v>
      </c>
      <c r="M191" s="42">
        <f t="shared" si="92"/>
        <v>-5.319148936170217E-3</v>
      </c>
      <c r="N191" s="42">
        <f t="shared" si="93"/>
        <v>4.2553191489361694E-2</v>
      </c>
      <c r="O191" s="43">
        <f t="shared" si="94"/>
        <v>-3.1914893617021274E-2</v>
      </c>
      <c r="P191" s="42">
        <f t="shared" si="95"/>
        <v>1.7730496453900665E-3</v>
      </c>
      <c r="Q191" s="43">
        <f t="shared" si="96"/>
        <v>2.1787598807525718E-2</v>
      </c>
      <c r="R191" s="62">
        <f>'enter cytotox data here'!CC22</f>
        <v>0</v>
      </c>
      <c r="S191" s="62">
        <f>'enter cytotox data here'!CD22</f>
        <v>0</v>
      </c>
      <c r="T191" s="63">
        <f>'enter cytotox data here'!CE22</f>
        <v>0</v>
      </c>
      <c r="U191" s="76">
        <f t="shared" si="97"/>
        <v>0</v>
      </c>
      <c r="V191" s="77">
        <f t="shared" si="98"/>
        <v>0</v>
      </c>
      <c r="W191" s="53">
        <f t="shared" si="73"/>
        <v>2.290289417115798E-2</v>
      </c>
      <c r="X191" s="53">
        <f t="shared" si="74"/>
        <v>2.290289417115798E-2</v>
      </c>
      <c r="Y191" s="122">
        <f t="shared" si="75"/>
        <v>2.290289417115798E-2</v>
      </c>
      <c r="Z191" s="126">
        <f t="shared" si="76"/>
        <v>2.290289417115798E-2</v>
      </c>
      <c r="AA191" s="126">
        <f t="shared" si="77"/>
        <v>0</v>
      </c>
      <c r="AB191" s="141">
        <f>'enter luc data here'!CC33</f>
        <v>27536</v>
      </c>
      <c r="AC191" s="141">
        <f>'enter luc data here'!CD33</f>
        <v>36040</v>
      </c>
      <c r="AD191" s="142">
        <f>'enter luc data here'!CE33</f>
        <v>45499</v>
      </c>
      <c r="AE191" s="148">
        <f t="shared" si="78"/>
        <v>36358.333333333336</v>
      </c>
      <c r="AF191" s="149">
        <f t="shared" si="79"/>
        <v>5187.9136568673812</v>
      </c>
    </row>
    <row r="192" spans="1:32" x14ac:dyDescent="0.2">
      <c r="A192">
        <f>Setup!H65</f>
        <v>30</v>
      </c>
      <c r="B192" t="str">
        <f>Setup!I65</f>
        <v>DPN</v>
      </c>
      <c r="C192" s="106">
        <f>'enter luc data here'!CC45</f>
        <v>0.05</v>
      </c>
      <c r="D192" s="106">
        <f>'enter luc data here'!CD45</f>
        <v>0.41</v>
      </c>
      <c r="E192" s="108">
        <f>'enter luc data here'!CE45</f>
        <v>0.54</v>
      </c>
      <c r="F192" s="106">
        <f t="shared" si="71"/>
        <v>0.33333333333333331</v>
      </c>
      <c r="G192" s="108">
        <f t="shared" si="72"/>
        <v>0.14655298624653743</v>
      </c>
      <c r="H192" s="96">
        <f t="shared" si="87"/>
        <v>0.22727272727272729</v>
      </c>
      <c r="I192" s="96">
        <f t="shared" si="88"/>
        <v>1.8636363636363635</v>
      </c>
      <c r="J192" s="97">
        <f t="shared" si="89"/>
        <v>2.4545454545454546</v>
      </c>
      <c r="K192" s="96">
        <f t="shared" si="90"/>
        <v>1.5151515151515149</v>
      </c>
      <c r="L192" s="97">
        <f t="shared" si="91"/>
        <v>0.66614993748426121</v>
      </c>
      <c r="M192" s="42">
        <f t="shared" si="92"/>
        <v>-9.0425531914893609E-2</v>
      </c>
      <c r="N192" s="42">
        <f t="shared" si="93"/>
        <v>0.10106382978723402</v>
      </c>
      <c r="O192" s="43">
        <f t="shared" si="94"/>
        <v>0.17021276595744683</v>
      </c>
      <c r="P192" s="42">
        <f t="shared" si="95"/>
        <v>6.0283687943262415E-2</v>
      </c>
      <c r="Q192" s="43">
        <f t="shared" si="96"/>
        <v>7.795371608858373E-2</v>
      </c>
      <c r="R192" s="62">
        <f>'enter cytotox data here'!CC23</f>
        <v>0</v>
      </c>
      <c r="S192" s="62">
        <f>'enter cytotox data here'!CD23</f>
        <v>0</v>
      </c>
      <c r="T192" s="63">
        <f>'enter cytotox data here'!CE23</f>
        <v>0</v>
      </c>
      <c r="U192" s="76">
        <f t="shared" si="97"/>
        <v>0</v>
      </c>
      <c r="V192" s="77">
        <f t="shared" si="98"/>
        <v>0</v>
      </c>
      <c r="W192" s="53">
        <f t="shared" si="73"/>
        <v>2.290289417115798E-2</v>
      </c>
      <c r="X192" s="53">
        <f t="shared" si="74"/>
        <v>2.290289417115798E-2</v>
      </c>
      <c r="Y192" s="122">
        <f t="shared" si="75"/>
        <v>2.290289417115798E-2</v>
      </c>
      <c r="Z192" s="126">
        <f t="shared" si="76"/>
        <v>2.290289417115798E-2</v>
      </c>
      <c r="AA192" s="126">
        <f t="shared" si="77"/>
        <v>0</v>
      </c>
      <c r="AB192" s="141">
        <f>'enter luc data here'!CC34</f>
        <v>93531</v>
      </c>
      <c r="AC192" s="141">
        <f>'enter luc data here'!CD34</f>
        <v>27428</v>
      </c>
      <c r="AD192" s="142">
        <f>'enter luc data here'!CE34</f>
        <v>28180</v>
      </c>
      <c r="AE192" s="148">
        <f t="shared" si="78"/>
        <v>49713</v>
      </c>
      <c r="AF192" s="149">
        <f t="shared" si="79"/>
        <v>21910.075452479239</v>
      </c>
    </row>
    <row r="193" spans="1:32" x14ac:dyDescent="0.2">
      <c r="A193">
        <f>Setup!H66</f>
        <v>100</v>
      </c>
      <c r="B193" t="str">
        <f>Setup!I66</f>
        <v>DPN</v>
      </c>
      <c r="C193" s="106">
        <f>'enter luc data here'!CC46</f>
        <v>0.31</v>
      </c>
      <c r="D193" s="106">
        <f>'enter luc data here'!CD46</f>
        <v>0.73</v>
      </c>
      <c r="E193" s="108">
        <f>'enter luc data here'!CE46</f>
        <v>0.14000000000000001</v>
      </c>
      <c r="F193" s="106">
        <f t="shared" si="71"/>
        <v>0.39333333333333337</v>
      </c>
      <c r="G193" s="108">
        <f t="shared" si="72"/>
        <v>0.17534093773116532</v>
      </c>
      <c r="H193" s="96">
        <f t="shared" si="87"/>
        <v>1.4090909090909092</v>
      </c>
      <c r="I193" s="96">
        <f t="shared" si="88"/>
        <v>3.3181818181818179</v>
      </c>
      <c r="J193" s="97">
        <f t="shared" si="89"/>
        <v>0.63636363636363646</v>
      </c>
      <c r="K193" s="96">
        <f t="shared" si="90"/>
        <v>1.7878787878787878</v>
      </c>
      <c r="L193" s="97">
        <f t="shared" si="91"/>
        <v>0.79700426241438871</v>
      </c>
      <c r="M193" s="42">
        <f t="shared" si="92"/>
        <v>4.7872340425531908E-2</v>
      </c>
      <c r="N193" s="42">
        <f t="shared" si="93"/>
        <v>0.27127659574468083</v>
      </c>
      <c r="O193" s="43">
        <f t="shared" si="94"/>
        <v>-4.2553191489361694E-2</v>
      </c>
      <c r="P193" s="42">
        <f t="shared" si="95"/>
        <v>9.2198581560283668E-2</v>
      </c>
      <c r="Q193" s="43">
        <f t="shared" si="96"/>
        <v>9.3266456239981629E-2</v>
      </c>
      <c r="R193" s="62">
        <f>'enter cytotox data here'!CC24</f>
        <v>0</v>
      </c>
      <c r="S193" s="62">
        <f>'enter cytotox data here'!CD24</f>
        <v>0</v>
      </c>
      <c r="T193" s="63">
        <f>'enter cytotox data here'!CE24</f>
        <v>0</v>
      </c>
      <c r="U193" s="76">
        <f t="shared" si="97"/>
        <v>0</v>
      </c>
      <c r="V193" s="77">
        <f t="shared" si="98"/>
        <v>0</v>
      </c>
      <c r="W193" s="53">
        <f t="shared" si="73"/>
        <v>2.290289417115798E-2</v>
      </c>
      <c r="X193" s="53">
        <f t="shared" si="74"/>
        <v>2.290289417115798E-2</v>
      </c>
      <c r="Y193" s="122">
        <f t="shared" si="75"/>
        <v>2.290289417115798E-2</v>
      </c>
      <c r="Z193" s="126">
        <f t="shared" si="76"/>
        <v>2.290289417115798E-2</v>
      </c>
      <c r="AA193" s="126">
        <f t="shared" si="77"/>
        <v>0</v>
      </c>
      <c r="AB193" s="141">
        <f>'enter luc data here'!CC35</f>
        <v>29977</v>
      </c>
      <c r="AC193" s="141">
        <f>'enter luc data here'!CD35</f>
        <v>22014</v>
      </c>
      <c r="AD193" s="142">
        <f>'enter luc data here'!CE35</f>
        <v>55406</v>
      </c>
      <c r="AE193" s="148">
        <f t="shared" si="78"/>
        <v>35799</v>
      </c>
      <c r="AF193" s="149">
        <f t="shared" si="79"/>
        <v>10069.395529689622</v>
      </c>
    </row>
    <row r="194" spans="1:32" x14ac:dyDescent="0.2">
      <c r="A194">
        <f>Setup!H67</f>
        <v>300</v>
      </c>
      <c r="B194" t="str">
        <f>Setup!I67</f>
        <v>DPN</v>
      </c>
      <c r="C194" s="106">
        <f>'enter luc data here'!CC47</f>
        <v>0.47</v>
      </c>
      <c r="D194" s="106">
        <f>'enter luc data here'!CD47</f>
        <v>0.28999999999999998</v>
      </c>
      <c r="E194" s="108">
        <f>'enter luc data here'!CE47</f>
        <v>0.37</v>
      </c>
      <c r="F194" s="106">
        <f t="shared" si="71"/>
        <v>0.37666666666666665</v>
      </c>
      <c r="G194" s="108">
        <f t="shared" si="72"/>
        <v>5.2068331172711098E-2</v>
      </c>
      <c r="H194" s="96">
        <f t="shared" si="87"/>
        <v>2.1363636363636362</v>
      </c>
      <c r="I194" s="96">
        <f t="shared" si="88"/>
        <v>1.3181818181818181</v>
      </c>
      <c r="J194" s="97">
        <f t="shared" si="89"/>
        <v>1.6818181818181819</v>
      </c>
      <c r="K194" s="96">
        <f t="shared" si="90"/>
        <v>1.7121212121212119</v>
      </c>
      <c r="L194" s="97">
        <f t="shared" si="91"/>
        <v>0.23667423260323278</v>
      </c>
      <c r="M194" s="42">
        <f t="shared" si="92"/>
        <v>0.13297872340425529</v>
      </c>
      <c r="N194" s="42">
        <f t="shared" si="93"/>
        <v>3.7234042553191474E-2</v>
      </c>
      <c r="O194" s="43">
        <f t="shared" si="94"/>
        <v>7.9787234042553182E-2</v>
      </c>
      <c r="P194" s="42">
        <f t="shared" si="95"/>
        <v>8.3333333333333315E-2</v>
      </c>
      <c r="Q194" s="43">
        <f t="shared" si="96"/>
        <v>2.7695920836548413E-2</v>
      </c>
      <c r="R194" s="62">
        <f>'enter cytotox data here'!CC25</f>
        <v>0</v>
      </c>
      <c r="S194" s="62">
        <f>'enter cytotox data here'!CD25</f>
        <v>0</v>
      </c>
      <c r="T194" s="63">
        <f>'enter cytotox data here'!CE25</f>
        <v>0</v>
      </c>
      <c r="U194" s="76">
        <f t="shared" si="97"/>
        <v>0</v>
      </c>
      <c r="V194" s="77">
        <f t="shared" si="98"/>
        <v>0</v>
      </c>
      <c r="W194" s="53">
        <f t="shared" si="73"/>
        <v>2.290289417115798E-2</v>
      </c>
      <c r="X194" s="53">
        <f t="shared" si="74"/>
        <v>2.290289417115798E-2</v>
      </c>
      <c r="Y194" s="122">
        <f t="shared" si="75"/>
        <v>2.290289417115798E-2</v>
      </c>
      <c r="Z194" s="126">
        <f t="shared" si="76"/>
        <v>2.290289417115798E-2</v>
      </c>
      <c r="AA194" s="126">
        <f t="shared" si="77"/>
        <v>0</v>
      </c>
      <c r="AB194" s="141">
        <f>'enter luc data here'!CC36</f>
        <v>31539</v>
      </c>
      <c r="AC194" s="141">
        <f>'enter luc data here'!CD36</f>
        <v>27297</v>
      </c>
      <c r="AD194" s="142">
        <f>'enter luc data here'!CE36</f>
        <v>33870</v>
      </c>
      <c r="AE194" s="148">
        <f t="shared" si="78"/>
        <v>30902</v>
      </c>
      <c r="AF194" s="149">
        <f t="shared" si="79"/>
        <v>1924.0070166192224</v>
      </c>
    </row>
    <row r="195" spans="1:32" s="82" customFormat="1" ht="16" thickBot="1" x14ac:dyDescent="0.25">
      <c r="A195" s="82">
        <f>Setup!H68</f>
        <v>1000</v>
      </c>
      <c r="B195" s="82" t="str">
        <f>Setup!I68</f>
        <v>DPN</v>
      </c>
      <c r="C195" s="111">
        <f>'enter luc data here'!CC48</f>
        <v>0.91</v>
      </c>
      <c r="D195" s="111">
        <f>'enter luc data here'!CD48</f>
        <v>0.43</v>
      </c>
      <c r="E195" s="112">
        <f>'enter luc data here'!CE48</f>
        <v>0.75</v>
      </c>
      <c r="F195" s="111">
        <f t="shared" si="71"/>
        <v>0.69666666666666666</v>
      </c>
      <c r="G195" s="112">
        <f t="shared" si="72"/>
        <v>0.14110673659011172</v>
      </c>
      <c r="H195" s="98">
        <f t="shared" si="87"/>
        <v>4.1363636363636367</v>
      </c>
      <c r="I195" s="99">
        <f t="shared" si="88"/>
        <v>1.9545454545454546</v>
      </c>
      <c r="J195" s="100">
        <f t="shared" si="89"/>
        <v>3.4090909090909092</v>
      </c>
      <c r="K195" s="99">
        <f t="shared" si="90"/>
        <v>3.1666666666666665</v>
      </c>
      <c r="L195" s="100">
        <f t="shared" si="91"/>
        <v>0.64139425722778054</v>
      </c>
      <c r="M195" s="83">
        <f t="shared" si="92"/>
        <v>0.36702127659574468</v>
      </c>
      <c r="N195" s="83">
        <f t="shared" si="93"/>
        <v>0.11170212765957446</v>
      </c>
      <c r="O195" s="84">
        <f t="shared" si="94"/>
        <v>0.28191489361702127</v>
      </c>
      <c r="P195" s="83">
        <f t="shared" si="95"/>
        <v>0.25354609929078015</v>
      </c>
      <c r="Q195" s="84">
        <f t="shared" si="96"/>
        <v>7.5056774781974228E-2</v>
      </c>
      <c r="R195" s="85">
        <f>'enter cytotox data here'!CC26</f>
        <v>0</v>
      </c>
      <c r="S195" s="85">
        <f>'enter cytotox data here'!CD26</f>
        <v>0</v>
      </c>
      <c r="T195" s="86">
        <f>'enter cytotox data here'!CE26</f>
        <v>0</v>
      </c>
      <c r="U195" s="87">
        <f t="shared" si="97"/>
        <v>0</v>
      </c>
      <c r="V195" s="88">
        <f t="shared" si="98"/>
        <v>0</v>
      </c>
      <c r="W195" s="89">
        <f t="shared" si="73"/>
        <v>2.290289417115798E-2</v>
      </c>
      <c r="X195" s="89">
        <f t="shared" si="74"/>
        <v>2.290289417115798E-2</v>
      </c>
      <c r="Y195" s="124">
        <f t="shared" si="75"/>
        <v>2.290289417115798E-2</v>
      </c>
      <c r="Z195" s="128">
        <f t="shared" si="76"/>
        <v>2.290289417115798E-2</v>
      </c>
      <c r="AA195" s="128">
        <f t="shared" si="77"/>
        <v>0</v>
      </c>
      <c r="AB195" s="145">
        <f>'enter luc data here'!CC37</f>
        <v>48168</v>
      </c>
      <c r="AC195" s="145">
        <f>'enter luc data here'!CD37</f>
        <v>33641</v>
      </c>
      <c r="AD195" s="146">
        <f>'enter luc data here'!CE37</f>
        <v>58967</v>
      </c>
      <c r="AE195" s="145">
        <f t="shared" si="78"/>
        <v>46925.333333333336</v>
      </c>
      <c r="AF195" s="152">
        <f t="shared" si="79"/>
        <v>7337.3413516825813</v>
      </c>
    </row>
  </sheetData>
  <mergeCells count="5">
    <mergeCell ref="H2:J2"/>
    <mergeCell ref="M2:O2"/>
    <mergeCell ref="C2:E2"/>
    <mergeCell ref="R2:T2"/>
    <mergeCell ref="W2:Y2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R14"/>
  <sheetViews>
    <sheetView view="pageLayout" zoomScale="80" zoomScaleNormal="150" zoomScalePageLayoutView="150" workbookViewId="0">
      <selection activeCell="S55" sqref="S55"/>
    </sheetView>
  </sheetViews>
  <sheetFormatPr baseColWidth="10" defaultColWidth="8.83203125" defaultRowHeight="15" x14ac:dyDescent="0.2"/>
  <sheetData>
    <row r="14" spans="18:18" x14ac:dyDescent="0.2">
      <c r="R14" s="13"/>
    </row>
  </sheetData>
  <phoneticPr fontId="7" type="noConversion"/>
  <printOptions horizontalCentered="1" verticalCentered="1"/>
  <pageMargins left="0.7" right="0.7" top="0.75" bottom="0.75" header="0.3" footer="0.3"/>
  <pageSetup scale="48" orientation="portrait"/>
  <headerFooter>
    <oddHeader>&amp;C&amp;F_x000D_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view="pageLayout" zoomScale="60" zoomScaleNormal="80" zoomScalePageLayoutView="80" workbookViewId="0">
      <selection activeCell="M135" sqref="M135"/>
    </sheetView>
  </sheetViews>
  <sheetFormatPr baseColWidth="10" defaultColWidth="8.83203125" defaultRowHeight="15" x14ac:dyDescent="0.2"/>
  <sheetData/>
  <phoneticPr fontId="7" type="noConversion"/>
  <pageMargins left="0.7" right="0.7" top="0.75" bottom="0.75" header="0.3" footer="0.3"/>
  <pageSetup scale="33" orientation="portrait"/>
  <headerFooter>
    <oddHeader>&amp;C&amp;"-,Bold"&amp;14&amp;F_x000D_&amp;A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Setup</vt:lpstr>
      <vt:lpstr>enter luc data here</vt:lpstr>
      <vt:lpstr>enter cytotox data here</vt:lpstr>
      <vt:lpstr>Calculations</vt:lpstr>
      <vt:lpstr>Figures</vt:lpstr>
      <vt:lpstr>Individual Responses</vt:lpstr>
    </vt:vector>
  </TitlesOfParts>
  <Company>NIEHS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Katie Pelch</cp:lastModifiedBy>
  <cp:lastPrinted>2016-02-05T19:48:36Z</cp:lastPrinted>
  <dcterms:created xsi:type="dcterms:W3CDTF">2016-01-29T15:56:43Z</dcterms:created>
  <dcterms:modified xsi:type="dcterms:W3CDTF">2019-05-16T14:55:39Z</dcterms:modified>
</cp:coreProperties>
</file>